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bilak\Desktop\Box Sync\Admin\Academic Calendar\AY 20-21\SP21 Revisions\"/>
    </mc:Choice>
  </mc:AlternateContent>
  <xr:revisionPtr revIDLastSave="0" documentId="13_ncr:1_{8C346B10-5727-4D48-B45F-DCF898F3AC78}" xr6:coauthVersionLast="45" xr6:coauthVersionMax="45" xr10:uidLastSave="{00000000-0000-0000-0000-000000000000}"/>
  <bookViews>
    <workbookView xWindow="390" yWindow="315" windowWidth="28410" windowHeight="15285" xr2:uid="{00000000-000D-0000-FFFF-FFFF00000000}"/>
  </bookViews>
  <sheets>
    <sheet name="All Programs" sheetId="1" r:id="rId1"/>
    <sheet name="MBA PGH On Campus 10.7.2020" sheetId="14" r:id="rId2"/>
    <sheet name="MBA Online 10.7.2020" sheetId="15" r:id="rId3"/>
    <sheet name="MSBA 10.7.2020" sheetId="16" r:id="rId4"/>
    <sheet name="MSCF 10.16.2020" sheetId="11" r:id="rId5"/>
    <sheet name="MSPM 2020" sheetId="6" r:id="rId6"/>
    <sheet name="MSPM 2021_ 10.16.2020" sheetId="18" r:id="rId7"/>
    <sheet name="PhD" sheetId="8" r:id="rId8"/>
    <sheet name="Undergrad 10.9.2020" sheetId="17" r:id="rId9"/>
    <sheet name="Faculty Meetings" sheetId="10" r:id="rId10"/>
  </sheets>
  <definedNames>
    <definedName name="_xlnm.Print_Area" localSheetId="4">'MSCF 10.16.2020'!$A$1:$D$60</definedName>
    <definedName name="_xlnm.Print_Titles" localSheetId="3">'MSBA 10.7.2020'!$1:$2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7" l="1"/>
  <c r="D8" i="17" s="1"/>
  <c r="A9" i="17"/>
  <c r="A10" i="17" s="1"/>
  <c r="D9" i="17"/>
  <c r="D12" i="17"/>
  <c r="A13" i="17"/>
  <c r="D13" i="17" s="1"/>
  <c r="A19" i="17"/>
  <c r="D19" i="17" s="1"/>
  <c r="A20" i="17"/>
  <c r="D21" i="17"/>
  <c r="A22" i="17"/>
  <c r="D22" i="17" s="1"/>
  <c r="A23" i="17"/>
  <c r="D23" i="17" s="1"/>
  <c r="A28" i="17"/>
  <c r="D28" i="17" s="1"/>
  <c r="A29" i="17"/>
  <c r="D29" i="17" s="1"/>
  <c r="A30" i="17"/>
  <c r="D30" i="17" s="1"/>
  <c r="A35" i="17"/>
  <c r="D35" i="17" s="1"/>
  <c r="A36" i="17"/>
  <c r="D36" i="17" s="1"/>
  <c r="A38" i="17"/>
  <c r="D38" i="17" s="1"/>
  <c r="A39" i="17"/>
  <c r="D39" i="17" s="1"/>
  <c r="A40" i="17"/>
  <c r="C40" i="17" s="1"/>
  <c r="A43" i="17"/>
  <c r="D43" i="17" s="1"/>
  <c r="A44" i="17"/>
  <c r="D44" i="17" s="1"/>
  <c r="A47" i="17"/>
  <c r="D47" i="17" s="1"/>
  <c r="A49" i="17"/>
  <c r="A50" i="17" s="1"/>
  <c r="D59" i="17"/>
  <c r="A60" i="17"/>
  <c r="D60" i="17" s="1"/>
  <c r="A63" i="17"/>
  <c r="A64" i="17" s="1"/>
  <c r="D64" i="17" s="1"/>
  <c r="D67" i="17"/>
  <c r="A68" i="17"/>
  <c r="A69" i="17" s="1"/>
  <c r="D69" i="17" s="1"/>
  <c r="A70" i="17"/>
  <c r="A71" i="17" s="1"/>
  <c r="D70" i="17"/>
  <c r="C71" i="17"/>
  <c r="D72" i="17"/>
  <c r="A73" i="17"/>
  <c r="D73" i="17" s="1"/>
  <c r="A75" i="17"/>
  <c r="A74" i="17" s="1"/>
  <c r="D74" i="17" s="1"/>
  <c r="D76" i="17"/>
  <c r="D77" i="17"/>
  <c r="D78" i="17"/>
  <c r="A79" i="17"/>
  <c r="D79" i="17" s="1"/>
  <c r="A80" i="17"/>
  <c r="D80" i="17" s="1"/>
  <c r="D85" i="17"/>
  <c r="A87" i="17"/>
  <c r="D87" i="17" s="1"/>
  <c r="A88" i="17"/>
  <c r="D88" i="17" s="1"/>
  <c r="A89" i="17"/>
  <c r="D89" i="17" s="1"/>
  <c r="C90" i="17"/>
  <c r="C94" i="17"/>
  <c r="D95" i="17"/>
  <c r="A96" i="17"/>
  <c r="A97" i="17" s="1"/>
  <c r="C97" i="17" s="1"/>
  <c r="D96" i="17"/>
  <c r="A98" i="17"/>
  <c r="C98" i="17" s="1"/>
  <c r="A99" i="17" s="1"/>
  <c r="D99" i="17" s="1"/>
  <c r="D102" i="17"/>
  <c r="A103" i="17"/>
  <c r="D103" i="17" s="1"/>
  <c r="A104" i="17"/>
  <c r="D104" i="17"/>
  <c r="D105" i="17"/>
  <c r="A106" i="17"/>
  <c r="D106" i="17" s="1"/>
  <c r="D113" i="17"/>
  <c r="A114" i="17"/>
  <c r="D114" i="17" s="1"/>
  <c r="A115" i="17"/>
  <c r="D115" i="17" s="1"/>
  <c r="A116" i="17"/>
  <c r="D116" i="17" s="1"/>
  <c r="D117" i="17"/>
  <c r="A118" i="17"/>
  <c r="D118" i="17" s="1"/>
  <c r="A119" i="17"/>
  <c r="D119" i="17" s="1"/>
  <c r="A120" i="17"/>
  <c r="D120" i="17" s="1"/>
  <c r="A121" i="17"/>
  <c r="D121" i="17" s="1"/>
  <c r="D122" i="17"/>
  <c r="A123" i="17"/>
  <c r="D123" i="17" s="1"/>
  <c r="A124" i="17"/>
  <c r="D124" i="17" s="1"/>
  <c r="A125" i="17"/>
  <c r="A159" i="17" s="1"/>
  <c r="A126" i="17"/>
  <c r="D126" i="17" s="1"/>
  <c r="A127" i="17"/>
  <c r="D127" i="17" s="1"/>
  <c r="D128" i="17"/>
  <c r="A129" i="17"/>
  <c r="D129" i="17" s="1"/>
  <c r="D130" i="17"/>
  <c r="D131" i="17"/>
  <c r="A132" i="17"/>
  <c r="D132" i="17" s="1"/>
  <c r="A133" i="17"/>
  <c r="D133" i="17" s="1"/>
  <c r="A135" i="17"/>
  <c r="D135" i="17" s="1"/>
  <c r="A136" i="17"/>
  <c r="D136" i="17" s="1"/>
  <c r="A137" i="17"/>
  <c r="D137" i="17" s="1"/>
  <c r="A138" i="17"/>
  <c r="D138" i="17" s="1"/>
  <c r="A139" i="17"/>
  <c r="D139" i="17" s="1"/>
  <c r="A140" i="17"/>
  <c r="D140" i="17"/>
  <c r="A141" i="17"/>
  <c r="C141" i="17" s="1"/>
  <c r="C176" i="17" s="1"/>
  <c r="A142" i="17"/>
  <c r="A144" i="17" s="1"/>
  <c r="A143" i="17"/>
  <c r="D143" i="17" s="1"/>
  <c r="A150" i="17"/>
  <c r="D150" i="17" s="1"/>
  <c r="D151" i="17"/>
  <c r="A152" i="17"/>
  <c r="D152" i="17"/>
  <c r="A153" i="17"/>
  <c r="D153" i="17" s="1"/>
  <c r="A154" i="17"/>
  <c r="D154" i="17" s="1"/>
  <c r="D156" i="17"/>
  <c r="A160" i="17"/>
  <c r="D160" i="17" s="1"/>
  <c r="A162" i="17"/>
  <c r="D162" i="17" s="1"/>
  <c r="A168" i="17"/>
  <c r="D168" i="17" s="1"/>
  <c r="A169" i="17"/>
  <c r="D169" i="17"/>
  <c r="A176" i="17"/>
  <c r="D63" i="17" l="1"/>
  <c r="A92" i="17"/>
  <c r="D92" i="17" s="1"/>
  <c r="A177" i="17"/>
  <c r="A178" i="17" s="1"/>
  <c r="D178" i="17" s="1"/>
  <c r="C125" i="17"/>
  <c r="C159" i="17" s="1"/>
  <c r="D177" i="17"/>
  <c r="D142" i="17"/>
  <c r="A14" i="17"/>
  <c r="D14" i="17" s="1"/>
  <c r="D144" i="17"/>
  <c r="A145" i="17"/>
  <c r="A179" i="17"/>
  <c r="D179" i="17" s="1"/>
  <c r="A157" i="17"/>
  <c r="D157" i="17" s="1"/>
  <c r="A65" i="17"/>
  <c r="D65" i="17" s="1"/>
  <c r="A174" i="17"/>
  <c r="D174" i="17" s="1"/>
  <c r="A163" i="17"/>
  <c r="D163" i="17" s="1"/>
  <c r="A158" i="17"/>
  <c r="D158" i="17" s="1"/>
  <c r="A173" i="17"/>
  <c r="D173" i="17" s="1"/>
  <c r="A81" i="17"/>
  <c r="D81" i="17" s="1"/>
  <c r="D49" i="17"/>
  <c r="A170" i="17"/>
  <c r="D170" i="17" s="1"/>
  <c r="D68" i="17"/>
  <c r="A62" i="17"/>
  <c r="D62" i="17" s="1"/>
  <c r="A25" i="17"/>
  <c r="A26" i="17" s="1"/>
  <c r="D10" i="17"/>
  <c r="A11" i="17"/>
  <c r="D11" i="17" s="1"/>
  <c r="D50" i="17"/>
  <c r="A51" i="17"/>
  <c r="A34" i="17"/>
  <c r="D34" i="17" s="1"/>
  <c r="A46" i="17"/>
  <c r="A66" i="17"/>
  <c r="D66" i="17" s="1"/>
  <c r="A155" i="17"/>
  <c r="D155" i="17" s="1"/>
  <c r="A171" i="17"/>
  <c r="A134" i="17"/>
  <c r="D134" i="17" s="1"/>
  <c r="A100" i="17"/>
  <c r="C100" i="17" s="1"/>
  <c r="A101" i="17" s="1"/>
  <c r="C101" i="17" s="1"/>
  <c r="A93" i="17"/>
  <c r="D93" i="17" s="1"/>
  <c r="A82" i="17"/>
  <c r="A61" i="17"/>
  <c r="D61" i="17" s="1"/>
  <c r="A48" i="17"/>
  <c r="A45" i="17"/>
  <c r="A37" i="17"/>
  <c r="D37" i="17" s="1"/>
  <c r="A33" i="17"/>
  <c r="D33" i="17" s="1"/>
  <c r="A24" i="17"/>
  <c r="A15" i="17"/>
  <c r="A32" i="17"/>
  <c r="D32" i="17" s="1"/>
  <c r="A161" i="17"/>
  <c r="D161" i="17" s="1"/>
  <c r="A175" i="17" l="1"/>
  <c r="D175" i="17" s="1"/>
  <c r="D145" i="17"/>
  <c r="A180" i="17"/>
  <c r="D180" i="17" s="1"/>
  <c r="D15" i="17"/>
  <c r="A16" i="17"/>
  <c r="A52" i="17"/>
  <c r="D52" i="17" s="1"/>
  <c r="D51" i="17"/>
  <c r="A27" i="17"/>
  <c r="D24" i="17"/>
  <c r="D82" i="17"/>
  <c r="A83" i="17"/>
  <c r="D171" i="17"/>
  <c r="A172" i="17"/>
  <c r="D172" i="17" s="1"/>
  <c r="D16" i="17" l="1"/>
  <c r="A17" i="17"/>
  <c r="D83" i="17"/>
  <c r="A84" i="17"/>
  <c r="D84" i="17" s="1"/>
  <c r="A31" i="17"/>
  <c r="D31" i="17" s="1"/>
  <c r="D27" i="17"/>
  <c r="D17" i="17" l="1"/>
  <c r="A18" i="17"/>
  <c r="D18" i="17" s="1"/>
</calcChain>
</file>

<file path=xl/sharedStrings.xml><?xml version="1.0" encoding="utf-8"?>
<sst xmlns="http://schemas.openxmlformats.org/spreadsheetml/2006/main" count="1670" uniqueCount="702">
  <si>
    <t>Fall 2020</t>
  </si>
  <si>
    <t>Month</t>
  </si>
  <si>
    <t>Date</t>
  </si>
  <si>
    <t>Day</t>
  </si>
  <si>
    <t>Item</t>
  </si>
  <si>
    <t xml:space="preserve">August </t>
  </si>
  <si>
    <t>M - F</t>
  </si>
  <si>
    <t>MSCF Prep</t>
  </si>
  <si>
    <t>August</t>
  </si>
  <si>
    <t>M</t>
  </si>
  <si>
    <t>27 - 30</t>
  </si>
  <si>
    <t>Th - Su</t>
  </si>
  <si>
    <t>PT MBA Basecamp &amp; Access Weekend 1 (PT23 - Pittsburgh)</t>
  </si>
  <si>
    <t>28 - 30</t>
  </si>
  <si>
    <t>F - Su</t>
  </si>
  <si>
    <t>Access Weekend 1 (M21 &amp; PT22 - Pittsburgh)</t>
  </si>
  <si>
    <t>September</t>
  </si>
  <si>
    <t>LABOR DAY; NO CLASSES or DISCUSSION SESSIONS</t>
  </si>
  <si>
    <t>T</t>
  </si>
  <si>
    <t>Mini 1 Discussion Sessions Begin (MBA Online)</t>
  </si>
  <si>
    <t>October</t>
  </si>
  <si>
    <t>Last Day of Mini 1 Classes (MSCF)</t>
  </si>
  <si>
    <t>W</t>
  </si>
  <si>
    <t>Last Day of Mini 1 Classes (MBA On Campus, MSPM)</t>
  </si>
  <si>
    <t>Th</t>
  </si>
  <si>
    <t>Mini 1 Discussion Sessions End (MBA Online, MSBA)</t>
  </si>
  <si>
    <t>16 - 17</t>
  </si>
  <si>
    <t>F - Sa</t>
  </si>
  <si>
    <t>MSBA Basecamp (BA22)</t>
  </si>
  <si>
    <t>First Day of Mini 2 Classes (MSCF)</t>
  </si>
  <si>
    <t>23 - 25</t>
  </si>
  <si>
    <t>Access Weekend 2 (Pittsburgh)</t>
  </si>
  <si>
    <t xml:space="preserve">November </t>
  </si>
  <si>
    <t>23-24</t>
  </si>
  <si>
    <t>M - T</t>
  </si>
  <si>
    <t>25 - 27</t>
  </si>
  <si>
    <t>W-F</t>
  </si>
  <si>
    <t>THANKSGIVING BREAK; NO CLASSES or DISCUSSION SESSIONS</t>
  </si>
  <si>
    <t>December</t>
  </si>
  <si>
    <t>F</t>
  </si>
  <si>
    <t>Mini 2 and Fall 2020 Grades due by 4PM</t>
  </si>
  <si>
    <t>Spring 2021</t>
  </si>
  <si>
    <t>January</t>
  </si>
  <si>
    <t>M-F</t>
  </si>
  <si>
    <t>MSPM Student Orientation</t>
  </si>
  <si>
    <t>PhD Qualifiers</t>
  </si>
  <si>
    <t>February</t>
  </si>
  <si>
    <t>March</t>
  </si>
  <si>
    <t>April</t>
  </si>
  <si>
    <t>23- 24</t>
  </si>
  <si>
    <t>MSBA Campus Experience: Capstone (BA21)</t>
  </si>
  <si>
    <t>Tu</t>
  </si>
  <si>
    <t>May</t>
  </si>
  <si>
    <t>7 - 8</t>
  </si>
  <si>
    <t>MSBA Campus Experience: Immersion (BA22)</t>
  </si>
  <si>
    <t>Sa</t>
  </si>
  <si>
    <t>Tepper School Graduation Ceremony (Graduate Programs)</t>
  </si>
  <si>
    <t>Su</t>
  </si>
  <si>
    <t>CMU Main Graduation Ceremony</t>
  </si>
  <si>
    <t>Tepper School Graduation Ceremony (Undergraduate Programs)</t>
  </si>
  <si>
    <t>Summer 2021</t>
  </si>
  <si>
    <t>F-Su</t>
  </si>
  <si>
    <t xml:space="preserve">May </t>
  </si>
  <si>
    <t>MEMORIAL DAY; NO CLASSES or DISCUSSION SESSIONS</t>
  </si>
  <si>
    <t>June</t>
  </si>
  <si>
    <t>July</t>
  </si>
  <si>
    <t>INDEPENDENECE DAY OBSERVED: NO CLASSES</t>
  </si>
  <si>
    <t>FALL 2020</t>
  </si>
  <si>
    <t>17</t>
  </si>
  <si>
    <t xml:space="preserve">First Day of Classes: First Year Full Time MBA </t>
  </si>
  <si>
    <t>31</t>
  </si>
  <si>
    <t xml:space="preserve">First Day of Mini 1/ Fall 2020 Classes All MBA </t>
  </si>
  <si>
    <t>7</t>
  </si>
  <si>
    <t>Labor Day/No Classes</t>
  </si>
  <si>
    <t>All Deadlines for Mini 1 Courses</t>
  </si>
  <si>
    <t>Last Day of Mini 1 Classes</t>
  </si>
  <si>
    <t>15</t>
  </si>
  <si>
    <t>Reading Day</t>
  </si>
  <si>
    <t>16-20</t>
  </si>
  <si>
    <t>Mini 1 Final Exams</t>
  </si>
  <si>
    <t>21</t>
  </si>
  <si>
    <t>26</t>
  </si>
  <si>
    <t>Mini 1 Grades due</t>
  </si>
  <si>
    <t>2</t>
  </si>
  <si>
    <t>First Day of Mini 2 Classes</t>
  </si>
  <si>
    <t>November</t>
  </si>
  <si>
    <t>All Deadlines for Mini 2 Courses</t>
  </si>
  <si>
    <t>M-T</t>
  </si>
  <si>
    <t>25-27</t>
  </si>
  <si>
    <t>Thanksgiving Break/No Classes</t>
  </si>
  <si>
    <t>Last Day of Mini 2 and Fall 2020  Classes</t>
  </si>
  <si>
    <t>18</t>
  </si>
  <si>
    <t>19,20,21</t>
  </si>
  <si>
    <t>Sa-Su-M</t>
  </si>
  <si>
    <t>Mini 2 and Fall 2020 Final Exams</t>
  </si>
  <si>
    <t>23</t>
  </si>
  <si>
    <t>Mini 2 and Fall 2020 Grades due</t>
  </si>
  <si>
    <t>SPRING 2021</t>
  </si>
  <si>
    <t xml:space="preserve">January </t>
  </si>
  <si>
    <t>11</t>
  </si>
  <si>
    <t>First Day of Mini 3 and Spring 2021 Classes</t>
  </si>
  <si>
    <t>19</t>
  </si>
  <si>
    <t>All Deadlines for Mini 3 Courses</t>
  </si>
  <si>
    <t xml:space="preserve">February </t>
  </si>
  <si>
    <t>24</t>
  </si>
  <si>
    <t>Last Day of Mini 3 Classes</t>
  </si>
  <si>
    <t>25</t>
  </si>
  <si>
    <t>Feb/March</t>
  </si>
  <si>
    <t>F-M</t>
  </si>
  <si>
    <t>Mini 3 Final Exams</t>
  </si>
  <si>
    <t>T-F</t>
  </si>
  <si>
    <t>Mini 3 Grades due</t>
  </si>
  <si>
    <t>First Day of Mini 4 Classes</t>
  </si>
  <si>
    <t xml:space="preserve">March </t>
  </si>
  <si>
    <t>22</t>
  </si>
  <si>
    <t>All Deadlines for Mini 4 Courses</t>
  </si>
  <si>
    <t>Last Day of Mini 4 and Spring 2021 Classes</t>
  </si>
  <si>
    <t>April/May</t>
  </si>
  <si>
    <t>Th-M</t>
  </si>
  <si>
    <t>Mini 4 and Spring 2021 Final Exams</t>
  </si>
  <si>
    <t>10</t>
  </si>
  <si>
    <t xml:space="preserve">Tepper School Graduation Ceremony </t>
  </si>
  <si>
    <t xml:space="preserve">Memorial Day: No Classes </t>
  </si>
  <si>
    <t>M-M</t>
  </si>
  <si>
    <t>Aug</t>
  </si>
  <si>
    <t xml:space="preserve">Fall 2021 classes begin Monday, August 30th </t>
  </si>
  <si>
    <t xml:space="preserve"> Aug 2020</t>
  </si>
  <si>
    <t>Thurs - Sun</t>
  </si>
  <si>
    <t>27-30</t>
  </si>
  <si>
    <t>Fri - Sun</t>
  </si>
  <si>
    <t>28-30</t>
  </si>
  <si>
    <t>Sat</t>
  </si>
  <si>
    <t>Mini 1 Begins</t>
  </si>
  <si>
    <t xml:space="preserve"> Sept 2020</t>
  </si>
  <si>
    <t>Mon</t>
  </si>
  <si>
    <t>Labor Day - Discussion Sessions Don't Meet</t>
  </si>
  <si>
    <t>Tues</t>
  </si>
  <si>
    <t>Discussion Sessions Begin (Mini 1)</t>
  </si>
  <si>
    <t>All Deadlines (Mini 1)</t>
  </si>
  <si>
    <t>Fri</t>
  </si>
  <si>
    <t>Make-up Day (Monday Schedule)</t>
  </si>
  <si>
    <t xml:space="preserve"> Oct 2020</t>
  </si>
  <si>
    <t>Thurs</t>
  </si>
  <si>
    <t>Discussion Sessions End (Mini 1)</t>
  </si>
  <si>
    <t>Sat - Sun</t>
  </si>
  <si>
    <t>17-18</t>
  </si>
  <si>
    <t>Finals (Mini 1 - Remote)</t>
  </si>
  <si>
    <t>Finals (Mini 1 - Live)</t>
  </si>
  <si>
    <t>23-25</t>
  </si>
  <si>
    <t>Mini 2 Begins</t>
  </si>
  <si>
    <t>Grades Due (Mini 1)</t>
  </si>
  <si>
    <t xml:space="preserve"> Nov 2020</t>
  </si>
  <si>
    <t>Discussion Sessions Begin (Mini 2)</t>
  </si>
  <si>
    <t>All Deadlines (Mini 2)</t>
  </si>
  <si>
    <t>Mon - Fri</t>
  </si>
  <si>
    <t xml:space="preserve"> 23-27</t>
  </si>
  <si>
    <t>Thanksgiving Break</t>
  </si>
  <si>
    <t xml:space="preserve"> Dec 2020</t>
  </si>
  <si>
    <t>Discussion Sessions End (Mini 2)</t>
  </si>
  <si>
    <t>19-20</t>
  </si>
  <si>
    <t>Mon - Thurs</t>
  </si>
  <si>
    <t>21-31</t>
  </si>
  <si>
    <t>OH MBA Break</t>
  </si>
  <si>
    <t>Wed</t>
  </si>
  <si>
    <t>Grades Due (Mini 2)</t>
  </si>
  <si>
    <t xml:space="preserve"> Jan 2021</t>
  </si>
  <si>
    <t>MLK Day - Discussion Sessions Don't Meet</t>
  </si>
  <si>
    <t>Discussion Sessions Begin (Mini 3)</t>
  </si>
  <si>
    <t>All Deadlines (Mini 3)</t>
  </si>
  <si>
    <t xml:space="preserve"> Feb 2021</t>
  </si>
  <si>
    <t>Discussion Sessions End (Mini 3)</t>
  </si>
  <si>
    <t>Finals (Mini 3 - Remote)</t>
  </si>
  <si>
    <t xml:space="preserve"> March 2021</t>
  </si>
  <si>
    <t>Mini 4 Begins</t>
  </si>
  <si>
    <t>Discussion Sessions Begin (Mini 4)</t>
  </si>
  <si>
    <t>All Deadlines (Mini 4)</t>
  </si>
  <si>
    <t xml:space="preserve"> April 2021</t>
  </si>
  <si>
    <t>Discussion Sessions End (Mini 4)</t>
  </si>
  <si>
    <t xml:space="preserve"> May 2021</t>
  </si>
  <si>
    <t>Discussion Sessions Begin (Mini 5)</t>
  </si>
  <si>
    <t>Grades Due (Mini 4)</t>
  </si>
  <si>
    <t>All Deadlines (Mini 5)</t>
  </si>
  <si>
    <t xml:space="preserve"> June 2021</t>
  </si>
  <si>
    <t>Discussion Sessions End (Mini 5)</t>
  </si>
  <si>
    <t>Mini 6 Begins</t>
  </si>
  <si>
    <t>Grades Due (Mini 5)</t>
  </si>
  <si>
    <t xml:space="preserve"> July 2021</t>
  </si>
  <si>
    <t>Sun - Mon</t>
  </si>
  <si>
    <t xml:space="preserve"> 4-5</t>
  </si>
  <si>
    <t>4th of July Holiday - Disucssion Sessions Don't Meet</t>
  </si>
  <si>
    <t>Discussion Sessions Begin (Mini 6)</t>
  </si>
  <si>
    <t>All Deadlines (Mini 6)</t>
  </si>
  <si>
    <t xml:space="preserve"> Aug 2021</t>
  </si>
  <si>
    <t>Discussion Sessions End (Mini 6)</t>
  </si>
  <si>
    <t>Grades Due (Mini 6)</t>
  </si>
  <si>
    <t>Discussion Sessions Begin (Mini 1 - BA21)</t>
  </si>
  <si>
    <t>Fri - Sat</t>
  </si>
  <si>
    <t>16-17</t>
  </si>
  <si>
    <t>Basecamp (BA22)</t>
  </si>
  <si>
    <t xml:space="preserve"> Sat - Mon</t>
  </si>
  <si>
    <t>17-19</t>
  </si>
  <si>
    <t>Finals (BA21)</t>
  </si>
  <si>
    <t>Discussion Sessions Begin (Mini 2 - BA21 &amp; BA22)</t>
  </si>
  <si>
    <t>23-27</t>
  </si>
  <si>
    <t>Thanksgiving Break - Discussion Sessions Don't Meet</t>
  </si>
  <si>
    <t>Sat - Mon</t>
  </si>
  <si>
    <t>19-21</t>
  </si>
  <si>
    <t>Finals</t>
  </si>
  <si>
    <t>Tues - Thurs</t>
  </si>
  <si>
    <t>22-31</t>
  </si>
  <si>
    <t>MSBA Break</t>
  </si>
  <si>
    <t>Campus Experience:  Capstone (BA21)</t>
  </si>
  <si>
    <t xml:space="preserve"> 7-8</t>
  </si>
  <si>
    <t>Campus Experience:  Immersion (BA22)</t>
  </si>
  <si>
    <t>Graduation (BA21)</t>
  </si>
  <si>
    <t>Memorial Day - Discussion Sessions Don't Meet</t>
  </si>
  <si>
    <t>SUMMER 2020</t>
  </si>
  <si>
    <t>Monday</t>
  </si>
  <si>
    <t>First Day of Summer All Classes</t>
  </si>
  <si>
    <t>Memorial Day - No Classes</t>
  </si>
  <si>
    <t>Tuesday</t>
  </si>
  <si>
    <t>Add Deadline for Summer All Classes</t>
  </si>
  <si>
    <t>Drop Deadline for Summer All Classes</t>
  </si>
  <si>
    <t>Withdrawal Deadline for Summer All Classes</t>
  </si>
  <si>
    <t>First Day of MSCF Prep</t>
  </si>
  <si>
    <t>Friday</t>
  </si>
  <si>
    <t>Last Day of Summer All Classes</t>
  </si>
  <si>
    <t>Grades Due for Summer All Classes</t>
  </si>
  <si>
    <t>Last Day of MSCF Prep</t>
  </si>
  <si>
    <t>First Day of Mini 1 and Fall Semester Classes</t>
  </si>
  <si>
    <t>Add Deadline for Mini 1 Classes</t>
  </si>
  <si>
    <t>Labor Day - No Classes</t>
  </si>
  <si>
    <t>Add Deadline for Fall Semester Classes</t>
  </si>
  <si>
    <t>Drop Deadline for Mini 1 Classes</t>
  </si>
  <si>
    <t>Withdrawal Deadline for Mini 1 Classes</t>
  </si>
  <si>
    <t>Drop Deadline for Fall Semester Classes</t>
  </si>
  <si>
    <t>Tues - Sun</t>
  </si>
  <si>
    <t>Mini 1 Reading Days and Final Exams</t>
  </si>
  <si>
    <t>No classes: Day for Community Engagement</t>
  </si>
  <si>
    <t>Mon - Tues</t>
  </si>
  <si>
    <t>Fall Break - No Classes</t>
  </si>
  <si>
    <t>Wednesday</t>
  </si>
  <si>
    <t>Mini 1 Grades Due</t>
  </si>
  <si>
    <t>Add Deadline for Mini 2 Classes</t>
  </si>
  <si>
    <t>Withdrawal Deadline for Fall Semester Classes</t>
  </si>
  <si>
    <t>Drop Deadline for Mini 2 Classes</t>
  </si>
  <si>
    <t>Wed - Fri</t>
  </si>
  <si>
    <t>Thanksgiving Break - No Classes</t>
  </si>
  <si>
    <t>Withdrawal Deadline for Mini 2 Classes</t>
  </si>
  <si>
    <t>Thursday</t>
  </si>
  <si>
    <t>Mini 2 and Fall Semester Reading Days and Final Exams</t>
  </si>
  <si>
    <t>Mini 2 and Fall Semester Grades Due</t>
  </si>
  <si>
    <t>Certification of December 2020 Graduates</t>
  </si>
  <si>
    <t>First Day of Mini 3 and Spring Semester Classes</t>
  </si>
  <si>
    <t>Add Deadline for Mini 3 Classes</t>
  </si>
  <si>
    <t>Add Deadline for Spring Semester Classes</t>
  </si>
  <si>
    <t>Drop Deadline for Mini 3 Classes</t>
  </si>
  <si>
    <t>Withdrawal Deadline for Mini 3 Classes</t>
  </si>
  <si>
    <t>Drop Deadline for Spring Semester Classes</t>
  </si>
  <si>
    <t>Mini 3 Reading Days and Final Exams</t>
  </si>
  <si>
    <t>Spring Break 2020 - No Classes</t>
  </si>
  <si>
    <t>Add Deadline for Mini 4 Classes</t>
  </si>
  <si>
    <t>Withdrawal Deadline for Spring Semester Classes</t>
  </si>
  <si>
    <t>Drop Deadline for Mini 4 Classes</t>
  </si>
  <si>
    <t>Withdrawal Deadline for Mini 4 Classes</t>
  </si>
  <si>
    <t>Last Day of Mini 4 and Spring Semester Classes</t>
  </si>
  <si>
    <t>Mini 4 and Spring Semester Reading Days and Final Exams</t>
  </si>
  <si>
    <t>Mini 4 and Spring Semester Grades due</t>
  </si>
  <si>
    <t>Saturday</t>
  </si>
  <si>
    <t>Tepper School Commencement Ceremony</t>
  </si>
  <si>
    <t>Sunday</t>
  </si>
  <si>
    <r>
      <t xml:space="preserve">2020 Tepper School of Business Official Calendar: MSPM Program                                                                                                 </t>
    </r>
    <r>
      <rPr>
        <b/>
        <i/>
        <sz val="10"/>
        <color theme="0"/>
        <rFont val="Calibri"/>
        <family val="2"/>
      </rPr>
      <t>*The Tepper courses for the MSPM Program follows the MBA FT Calendar; while the SCS courses follow the University Calendar Dates, please refer SCS/University Calendar for their program deadlines*</t>
    </r>
  </si>
  <si>
    <t>SPRING 2020</t>
  </si>
  <si>
    <t>6-10</t>
  </si>
  <si>
    <t>MSPM Student Orientation Week</t>
  </si>
  <si>
    <t>13</t>
  </si>
  <si>
    <t xml:space="preserve">MLK DAY: No classes </t>
  </si>
  <si>
    <t>All Deadlines TPR  Mini 3 Classes</t>
  </si>
  <si>
    <t>Last Day of TPR  Mini 3 Classes</t>
  </si>
  <si>
    <t xml:space="preserve">TPR Reading Day </t>
  </si>
  <si>
    <t>28-2</t>
  </si>
  <si>
    <t>TPR Mini 3 Final Exams</t>
  </si>
  <si>
    <t>9-13</t>
  </si>
  <si>
    <t>University Spring Break, No Classes</t>
  </si>
  <si>
    <t>TPR Mini 3 Grades Due</t>
  </si>
  <si>
    <t>Mini 4 Classes Begin / CS Classes Resume</t>
  </si>
  <si>
    <t>All Deadlines for TPR  Mini 4 Courses</t>
  </si>
  <si>
    <t>16-19</t>
  </si>
  <si>
    <t>Thurs-Sun</t>
  </si>
  <si>
    <t>Spring Carnival; NO CS CLASSES/ TPR Classes Held</t>
  </si>
  <si>
    <t>20-24</t>
  </si>
  <si>
    <t>Fall 2018 Registration Week</t>
  </si>
  <si>
    <t xml:space="preserve">April </t>
  </si>
  <si>
    <t xml:space="preserve">Last Day of Semester and TPR Mini 4 Classes </t>
  </si>
  <si>
    <t>30-4</t>
  </si>
  <si>
    <t>Final Exams</t>
  </si>
  <si>
    <t>FINAL GRADES DUE BY 4pm</t>
  </si>
  <si>
    <t>MSPM Summer Session Begins</t>
  </si>
  <si>
    <t>Memorial Day;  No Classes</t>
  </si>
  <si>
    <t>Last Day Mini 6</t>
  </si>
  <si>
    <t>Mini 6 Grades Due</t>
  </si>
  <si>
    <t>First Day of Mini 1  and Fall 2020 Classes</t>
  </si>
  <si>
    <t>Labor Day; NO CLASSES</t>
  </si>
  <si>
    <t xml:space="preserve">All Deadlines TPR  Mini 1 courses </t>
  </si>
  <si>
    <t xml:space="preserve">September </t>
  </si>
  <si>
    <t>All Deadlines CMU Courses</t>
  </si>
  <si>
    <t>Last Day of TPR Mini 1 Classes</t>
  </si>
  <si>
    <t xml:space="preserve">October </t>
  </si>
  <si>
    <t>F-T</t>
  </si>
  <si>
    <t>TPR Mini 1 Final Exams</t>
  </si>
  <si>
    <t>CMU Fall Break No Classes</t>
  </si>
  <si>
    <t xml:space="preserve">CS Fall Semester Classes Resume </t>
  </si>
  <si>
    <t>TPR Mini 1 Grades Due by 4 p.m.</t>
  </si>
  <si>
    <t xml:space="preserve">TPR Mini 2 Begins </t>
  </si>
  <si>
    <t>All Deadlines TPR Mini 2 Classes</t>
  </si>
  <si>
    <t>Thanksgiving Break; NO CLASSES</t>
  </si>
  <si>
    <t>Last Day  Fall CS  Semester 2019 Classes</t>
  </si>
  <si>
    <t xml:space="preserve">Last Day Mini TPR Mini 2 Classes </t>
  </si>
  <si>
    <t xml:space="preserve">December </t>
  </si>
  <si>
    <t>14-20</t>
  </si>
  <si>
    <t>M-Su</t>
  </si>
  <si>
    <t>Fall Final Exams</t>
  </si>
  <si>
    <t>TPR Final Exams</t>
  </si>
  <si>
    <t>TPR Reading Day</t>
  </si>
  <si>
    <t>Fri-Sat</t>
  </si>
  <si>
    <t>19-23</t>
  </si>
  <si>
    <t>Fall 2021 Registration Week</t>
  </si>
  <si>
    <t>SUMMER 2021</t>
  </si>
  <si>
    <t>Memorial Day; No Classes</t>
  </si>
  <si>
    <t>5</t>
  </si>
  <si>
    <t>July 4th Break : No Classes</t>
  </si>
  <si>
    <t>12</t>
  </si>
  <si>
    <t>FALL 2021</t>
  </si>
  <si>
    <t>First Day of Mini 1 and Fall 2021 Classes</t>
  </si>
  <si>
    <t>Al Deadlines TPR Mini 1 courses</t>
  </si>
  <si>
    <t>Fri-Tue</t>
  </si>
  <si>
    <t>CS Fall Semester Classes Resume</t>
  </si>
  <si>
    <t>TPR Mini 2 Begins</t>
  </si>
  <si>
    <t>24-26</t>
  </si>
  <si>
    <t>Last Day Fall CS Semester 2019 Classes</t>
  </si>
  <si>
    <t>Last Day Mini TPR Mini 2 Classes</t>
  </si>
  <si>
    <t>13-14</t>
  </si>
  <si>
    <t>Th,F,Su</t>
  </si>
  <si>
    <t>AY 20 - 21 Tepper School of Business Official Calendar: PhD Program</t>
  </si>
  <si>
    <t>PhD Math Camp</t>
  </si>
  <si>
    <t>PhD Orientation</t>
  </si>
  <si>
    <t>Semester &amp; Mini 1 Classes Begin</t>
  </si>
  <si>
    <t>PhD Student/Faculty Picnic</t>
  </si>
  <si>
    <t xml:space="preserve">Mini 2 Classes Begin </t>
  </si>
  <si>
    <t>Mini 1 Final Grades Due By 4PM</t>
  </si>
  <si>
    <t>Mini 3 Final Grades Due By 4PM</t>
  </si>
  <si>
    <t>Notes:</t>
  </si>
  <si>
    <t>Semester &amp; Mini-1 Classes Begin</t>
  </si>
  <si>
    <t xml:space="preserve">Mini-1 Course Add Deadline </t>
  </si>
  <si>
    <t xml:space="preserve">Mini-1 Course Audit Grade Option Deadline </t>
  </si>
  <si>
    <t xml:space="preserve">Mini-1 Course Drop Deadline to Receive Tuition Adjustment </t>
  </si>
  <si>
    <t>Labor Day; No Classes</t>
  </si>
  <si>
    <t xml:space="preserve">Semester Course Add Deadline </t>
  </si>
  <si>
    <t>Semester Course Audit Grade Option Deadline</t>
  </si>
  <si>
    <t>Semester Course Drop Deadline to Receive Tuition Adjustment</t>
  </si>
  <si>
    <t>Mini-1 Course Drop Deadline; Assign Withdrawal Grade after this date</t>
  </si>
  <si>
    <t>Mini-1 Course Withdrawal Grade Deadline; No Course Withdrawal after this date</t>
  </si>
  <si>
    <t>Mini-1 Course Pass/Fail Grade Option Deadline</t>
  </si>
  <si>
    <t>Semester Course Drop Deadline; Assign Withdrawal Grade after this date</t>
  </si>
  <si>
    <t xml:space="preserve">Mini-1 Faculty Course Evaluations </t>
  </si>
  <si>
    <t>No Classes; Day for Community Engagement</t>
  </si>
  <si>
    <t>Mini-1 Last Day of Classes</t>
  </si>
  <si>
    <t>Mini-1 Drop Voucher Election Deadline by 11:59 pm</t>
  </si>
  <si>
    <t>No Graduate Mini-1 Course Meetings (Reading Day)</t>
  </si>
  <si>
    <t>No Undergraduate Mini-1 Course Meetings (Reading Period)</t>
  </si>
  <si>
    <t>Graduate Mini-1 Exam Days</t>
  </si>
  <si>
    <t>Undergraduate Mini-1 Exam Day</t>
  </si>
  <si>
    <t>Mid-Semester Break; No Classes (Mini-1 exams will take place)</t>
  </si>
  <si>
    <t>Mid-Semester Grades Due by 4 pm</t>
  </si>
  <si>
    <t xml:space="preserve">Mini-2 Classes Begin </t>
  </si>
  <si>
    <t>Mini-1 Final Grades Due by 4 pm</t>
  </si>
  <si>
    <t xml:space="preserve">Mini-2 Course Add Deadline </t>
  </si>
  <si>
    <t xml:space="preserve">Mini-2 Course Audit Grade Option Deadline </t>
  </si>
  <si>
    <t xml:space="preserve">Mini-2 Course Drop Deadline to Receive Tuition Adjustment </t>
  </si>
  <si>
    <t>Semester Course Withdrawal Grade Deadline; No Course Withdrawal after this date</t>
  </si>
  <si>
    <t>Semester Course Pass/Fail Grade Option Deadline</t>
  </si>
  <si>
    <t xml:space="preserve">Mini-2 Course Drop Deadline; Assign Withdrawal Grade after this date </t>
  </si>
  <si>
    <t>Spring 2021 Registration Week</t>
  </si>
  <si>
    <t>Mini-2 Course Withdrawal Grade Deadline; No Course Withdrawal after this date</t>
  </si>
  <si>
    <t>Mini-2 Pass/Fail Grade Option Deadline</t>
  </si>
  <si>
    <t>Semester &amp; Mini-2 Faculty Course Evaluations</t>
  </si>
  <si>
    <t>Thanksgiving Holiday; No Classes</t>
  </si>
  <si>
    <t xml:space="preserve">Semester &amp; Mini-2 Last Day of Classes </t>
  </si>
  <si>
    <t>Semester &amp; Mini-2 Drop Voucher Election Deadline by 11:59 pm</t>
  </si>
  <si>
    <t>Reading Days</t>
  </si>
  <si>
    <t xml:space="preserve">Final Examinations </t>
  </si>
  <si>
    <t xml:space="preserve">Reading Day </t>
  </si>
  <si>
    <t>Final Examinations</t>
  </si>
  <si>
    <t>Makeup Final Examinations</t>
  </si>
  <si>
    <t xml:space="preserve">Final Grades Due by 4 pm </t>
  </si>
  <si>
    <t>Semester &amp; Mini-3 Classes Begin</t>
  </si>
  <si>
    <t xml:space="preserve">Mini-3 Course Add Deadline </t>
  </si>
  <si>
    <t>*</t>
  </si>
  <si>
    <t xml:space="preserve">Mini-3 Course Audit Grade Option Deadline </t>
  </si>
  <si>
    <t xml:space="preserve">Mini-3 Course Drop Deadline to Receive Tuition Adjustment </t>
  </si>
  <si>
    <t>1 *</t>
  </si>
  <si>
    <t xml:space="preserve">Mini-3 Course Drop Deadline; Assign Withdrawal Grade after this date </t>
  </si>
  <si>
    <t>2 *</t>
  </si>
  <si>
    <t>Mini-3 Course Withdrawal Grade Deadline; No Course Withdrawal after this date</t>
  </si>
  <si>
    <t>3 *</t>
  </si>
  <si>
    <t>Mini-3 Pass/Fail Grade Option Deadline</t>
  </si>
  <si>
    <t>Mini-3 Faculty Course Evaluations</t>
  </si>
  <si>
    <t xml:space="preserve">Mini-3 Last Day of Classes </t>
  </si>
  <si>
    <t>Mini-3 Drop Voucher Election Deadline by 11:59 pm</t>
  </si>
  <si>
    <t>Graduate Mini-3 Exam Days</t>
  </si>
  <si>
    <t>T-Th</t>
  </si>
  <si>
    <t>No Undergraduate Mini-3 Course Meetings (Reading Period)</t>
  </si>
  <si>
    <t>Undergraduate Mini-3 Exam Day</t>
  </si>
  <si>
    <t>Mid-Semester Break; No Classes (Mini-3 undergraduate exams will take place)</t>
  </si>
  <si>
    <t>Mini-3 Final Grades Due by 4 pm</t>
  </si>
  <si>
    <t>Mini-4 Classes Begin</t>
  </si>
  <si>
    <t xml:space="preserve">Mini-4 Course Add Deadline </t>
  </si>
  <si>
    <t xml:space="preserve">Mini-4 Course Audit Grade Option Deadline </t>
  </si>
  <si>
    <t xml:space="preserve">Mini-4 Course Drop Deadline to Receive Tuition Adjustment </t>
  </si>
  <si>
    <t>Semester Pass/Fail Grade Option Deadline</t>
  </si>
  <si>
    <t xml:space="preserve">Mini-4 Course Drop Deadline; Assign Withdrawal Grade after this date </t>
  </si>
  <si>
    <t>No Classes</t>
  </si>
  <si>
    <t>F-Sa</t>
  </si>
  <si>
    <t>Spring Carnival; No Classes</t>
  </si>
  <si>
    <t>Semester &amp; Mini-4 Faculty Course Evaluations</t>
  </si>
  <si>
    <t>Mini-4 Course Withdrawal Grade Deadline; No Course Withdrawal after this date</t>
  </si>
  <si>
    <t>Mini-4 Pass/Fail Grade Option Deadline</t>
  </si>
  <si>
    <t>Semester &amp; Mini-4 Last Day of Classes</t>
  </si>
  <si>
    <t>Semester &amp; Mini-4 Drop Voucher Election Deadline by 11:59 pm</t>
  </si>
  <si>
    <t>Sa-Su</t>
  </si>
  <si>
    <t>Th-F</t>
  </si>
  <si>
    <t>Final Grades Due by 4 pm (graduating students)</t>
  </si>
  <si>
    <t>Commencement</t>
  </si>
  <si>
    <t>Final Grades Due by 4 pm</t>
  </si>
  <si>
    <t>Session All &amp; Mini-5 Classes Begin</t>
  </si>
  <si>
    <t>Mini-5 Course Add Deadline</t>
  </si>
  <si>
    <t>Mini-5 Course Audit Grade Option Deadline</t>
  </si>
  <si>
    <t>Mini-5 Course Drop Deadline to Receive Tuition Adjustment</t>
  </si>
  <si>
    <t>Session All Course Add Deadline</t>
  </si>
  <si>
    <t>Session All Course Audit Grade Option Deadline</t>
  </si>
  <si>
    <t>Session All Course Drop Deadline to Receive Tuition Adjustment</t>
  </si>
  <si>
    <t>Mini-5 Course Drop Deadline; Assign Withdrawal Grade after this date</t>
  </si>
  <si>
    <t>Mini-5 Course Withdrawal Grade Deadline; No Course Withdrawal after this date</t>
  </si>
  <si>
    <t>Mini-5 Pass/Fail Grade Deadline; Assign Withdrawal Grade after this date</t>
  </si>
  <si>
    <t>Mini-5 Course Evaluations</t>
  </si>
  <si>
    <t>Session All Course Drop Deadline; Assign Withdrawal Grade after this date</t>
  </si>
  <si>
    <t xml:space="preserve">Mini-5 Drop Voucher Election Deadline by 11:59 pm </t>
  </si>
  <si>
    <t>Mini-5 Last Day of Classes</t>
  </si>
  <si>
    <t>Mini-5 Final Examinations</t>
  </si>
  <si>
    <t>Mini-6 Classes Begin</t>
  </si>
  <si>
    <t>Mini-5 Final Grades Due by 4 pm</t>
  </si>
  <si>
    <t>Independence Day; No Classes</t>
  </si>
  <si>
    <t>Mini-6 Course Add Deadline</t>
  </si>
  <si>
    <t>Mini-6 Course Audit Grade Option Deadline</t>
  </si>
  <si>
    <t>Mini-6 Course Drop Deadline to Receive Tuition Adjustment</t>
  </si>
  <si>
    <t>Session All Course Withdrawal Grade Deadline; No Course Withdrawal after this date</t>
  </si>
  <si>
    <t>Session All Pass/Fail Grade Deadline</t>
  </si>
  <si>
    <t>Mini-6 Course Drop Deadline; Assign Withdrawal Grade after this date</t>
  </si>
  <si>
    <t>Mini-6 Course Withdrawal Grade Deadline; No Course Withdrawal after this date</t>
  </si>
  <si>
    <t>Mini-6 Pass/Fail Grade Deadline</t>
  </si>
  <si>
    <t>Session All &amp; Mini-6 Faculty Course Evaluations</t>
  </si>
  <si>
    <t>Session All &amp; Mini-6 Last Day of Classes</t>
  </si>
  <si>
    <t>Semester &amp; Mini-6 Drop Voucher Election Deadline by 11:59 pm</t>
  </si>
  <si>
    <t>Session All &amp; Mini-6 Final Exams</t>
  </si>
  <si>
    <t>Session All &amp; Mini-6 Final Grades Due by 4 pm</t>
  </si>
  <si>
    <t>20</t>
  </si>
  <si>
    <t>Session One Classes Begin</t>
  </si>
  <si>
    <t>Session One Course Add Deadline</t>
  </si>
  <si>
    <t>Session One Course Audit Grade Option Deadline</t>
  </si>
  <si>
    <t>Session One Course Drop Deadline to Receive Tuition Adjustment</t>
  </si>
  <si>
    <t>Session One Course Drop Deadline; Assign Withdrawal Grade after this date</t>
  </si>
  <si>
    <t>Session One Course Withdrawal Grade Deadline; No Course Withdrawal after this date</t>
  </si>
  <si>
    <t>Session One Pass/Fail Grade Deadline</t>
  </si>
  <si>
    <t>Session One Faculty Course Evaluations</t>
  </si>
  <si>
    <t>Session One Last Day of Classes</t>
  </si>
  <si>
    <t>Session One Drop Voucher Electino Deadline by 11:59 pm</t>
  </si>
  <si>
    <t>Session One Final Examinations</t>
  </si>
  <si>
    <t>**</t>
  </si>
  <si>
    <t>Session One Final Grades Due by 4 pm</t>
  </si>
  <si>
    <t>Session Two Classes Begin</t>
  </si>
  <si>
    <t>Session Two Course Add Deadline</t>
  </si>
  <si>
    <t>Session Two Course Audit Grade Option Deadline</t>
  </si>
  <si>
    <t>Session Two Course Drop Deadline to Receive Tuition Adjustment</t>
  </si>
  <si>
    <t>Session Two Course Drop Deadline; Assign Withdrawal Grade after this date</t>
  </si>
  <si>
    <t>Session Two Course Withdrawal Grade Deadline; No Course Wtihdrawal after this date</t>
  </si>
  <si>
    <t>Session Two Pass/Fail Grade Deadline</t>
  </si>
  <si>
    <t>Session Two Faculty Course Evaluations</t>
  </si>
  <si>
    <t>Session Two Last Day of Classes</t>
  </si>
  <si>
    <t>Session Two Drop Voucher Election Deadline by 11:59 pm</t>
  </si>
  <si>
    <t>Session Two Final Exams</t>
  </si>
  <si>
    <t>Session Two Final Grades Due by 4 pm</t>
  </si>
  <si>
    <t xml:space="preserve">* </t>
  </si>
  <si>
    <t>Students taking courses in the Heinz College, Tepper School of Business MBA, or in the Computational Finance programs must review and follow those separate academic calendars for those courses.</t>
  </si>
  <si>
    <t xml:space="preserve">1. </t>
  </si>
  <si>
    <t>Students dropping a course while remaining enrolled (in at least one course-section) will receive a tuition adjustment only if they drop by this date.</t>
  </si>
  <si>
    <t xml:space="preserve"> -- Students taking a Leave of Absence or Withdrawing from the University should consult the official Tuition Adjusment Policy</t>
  </si>
  <si>
    <t xml:space="preserve">2. </t>
  </si>
  <si>
    <t>Not applicable for graduate students in CFA, DC &amp; SCS. Only graduate students in CIT, HC, MCS &amp; TSB students receive W grades for course withdrawal.</t>
  </si>
  <si>
    <t xml:space="preserve">3. </t>
  </si>
  <si>
    <t>Course withdrawal is not an option after this date for students taking undergraduate or masters course-sections. Students must decide if they wish to use their course drop voucher, and should discuss their options with their academic advisor in advance of these dates.</t>
  </si>
  <si>
    <t xml:space="preserve"> -- Students taking course-sections designated as doctoral courses are exempt from this restriction ONLY IN THOSE designated course-sections.</t>
  </si>
  <si>
    <t xml:space="preserve"> ** </t>
  </si>
  <si>
    <t>Summer Session All, One and Two Final Exams will be scheduled by the Registrar's Office.</t>
  </si>
  <si>
    <t>AY 20-21 Tepper School of Business Official Calendar: Faculty Meetings</t>
  </si>
  <si>
    <t>Septmeber</t>
  </si>
  <si>
    <t>Full-Time Faculty Meeting (12:30-1:20p)</t>
  </si>
  <si>
    <t>Policy Committee Meeting (8:30a- 1:30p)</t>
  </si>
  <si>
    <t>Policy Committee Meeting (8:30a- 11:30p)</t>
  </si>
  <si>
    <t>Full-Time Faculty Meeting (10:30a-12:30p)</t>
  </si>
  <si>
    <t>Dates are subject to change</t>
  </si>
  <si>
    <t>24-28</t>
  </si>
  <si>
    <t>Mini 1 Course Add and Course Audit Option Deadline</t>
  </si>
  <si>
    <t>Mini-1 Course Drop Deadline; Assign Withdrawal Grade after this date.</t>
  </si>
  <si>
    <t>Mini 2 Course  Add and Course Audit Option Deadline</t>
  </si>
  <si>
    <t>Semester Course Withdrawal Deadline, no course Withdrawals after this date</t>
  </si>
  <si>
    <t>Mini 2 Course Drop Deadline; Assign Withdrawal Grade after this date</t>
  </si>
  <si>
    <t>Semester and Mini 2 Last Day of Classes*</t>
  </si>
  <si>
    <t>Final Grades due by 4PM</t>
  </si>
  <si>
    <t>*Please note that this schedule only allows for 13 class meetings in Mini 2, instead of 14</t>
  </si>
  <si>
    <t>Semester &amp; Mini 3 Classes Begin</t>
  </si>
  <si>
    <t>Mini 3 Course  Add and Course Audit Option Deadline</t>
  </si>
  <si>
    <t>Tenure-Stream Faculty Review of PhD Students</t>
  </si>
  <si>
    <t>Mini 3 Course Drop Deadline; Assign Withdrawal Grade after this date.</t>
  </si>
  <si>
    <t>Mini 4 Classes Begin</t>
  </si>
  <si>
    <t>Mini 4 Course  Add and Course Audit Option Deadline</t>
  </si>
  <si>
    <t>Mini 4 Course Drop Deadline; Assign Withdrawal Grade after this date</t>
  </si>
  <si>
    <t>Semester and Mini 4 Last Day of Classes</t>
  </si>
  <si>
    <t>Final Grades Due By 4PM</t>
  </si>
  <si>
    <t>24 - 28</t>
  </si>
  <si>
    <t>Last Day of Mini 2 and Fall 2020 Classes (PhD, UG)</t>
  </si>
  <si>
    <t>Spring 2021 - Mini 4</t>
  </si>
  <si>
    <t>Spring 2021 - Mini 3</t>
  </si>
  <si>
    <t>Fri - Tues</t>
  </si>
  <si>
    <t>18 - 22</t>
  </si>
  <si>
    <t>Last Day of Mini 2  Classes</t>
  </si>
  <si>
    <t xml:space="preserve">25 - 27 </t>
  </si>
  <si>
    <t>Fall 2020 - Mini 2</t>
  </si>
  <si>
    <t>26 - 27</t>
  </si>
  <si>
    <t>20 - 25</t>
  </si>
  <si>
    <t>Fall 2020 - Mini 1</t>
  </si>
  <si>
    <t>Summer 2020</t>
  </si>
  <si>
    <t>Calendar and contains information specific to the MSCF student experience</t>
  </si>
  <si>
    <t xml:space="preserve">This MSCF Calendar is modified version of the Official Carnegie Mellon Academic Calendar and Tepper </t>
  </si>
  <si>
    <t xml:space="preserve">2020-2021 MSCF ACADEMIC CALENDAR </t>
  </si>
  <si>
    <t>AY 20-21 Tepper School of Business Official Calendar: MSBA Program</t>
  </si>
  <si>
    <t>3 - 28</t>
  </si>
  <si>
    <t>Last Day of Mini 1 Classes (MSCF, PhD, UG)</t>
  </si>
  <si>
    <t>Last Day of Mini 2 and Fall 2020 Classes (MBA On Campus, MSCF, MSPM) and                                      Discussion Sessions (MBA Online, MSBA)</t>
  </si>
  <si>
    <t>AY 20-21 Tepper School of Business Official Calendar: MBA Part Time Programs (Online Courses)</t>
  </si>
  <si>
    <t>AY 20-21 Tepper School of Business Official Calendar: MBA Program (PGH, On Campus Courses)</t>
  </si>
  <si>
    <t>Mini 4 and Spring 2021 Grades due</t>
  </si>
  <si>
    <t>17-20</t>
  </si>
  <si>
    <t>Sa-Tu</t>
  </si>
  <si>
    <t>Reading day</t>
  </si>
  <si>
    <t>First Day of Classes: First Year Full Time MBA</t>
  </si>
  <si>
    <t>Mini 2 Classes (MBA On Campus, PhD, UG) and Discussion Sessions Begin (MSBA - BA21 &amp; 22)</t>
  </si>
  <si>
    <t>First Day of Mini 2 Discussion Sessions (MBA Online)</t>
  </si>
  <si>
    <t>No Day Classes (MBA On Campus) or  Evening Elective Courses (MBA On Campus, MBA Online)</t>
  </si>
  <si>
    <r>
      <t xml:space="preserve">Thanksgiving Break; </t>
    </r>
    <r>
      <rPr>
        <b/>
        <sz val="11"/>
        <color rgb="FFFF0000"/>
        <rFont val="Calibri"/>
        <family val="2"/>
      </rPr>
      <t>NO CS CLASSES</t>
    </r>
  </si>
  <si>
    <r>
      <t>Thanksgiving Break;</t>
    </r>
    <r>
      <rPr>
        <b/>
        <sz val="11"/>
        <color rgb="FFFF0000"/>
        <rFont val="Calibri"/>
        <family val="2"/>
      </rPr>
      <t xml:space="preserve"> NO TPR CLASSES</t>
    </r>
  </si>
  <si>
    <t>Sa-M</t>
  </si>
  <si>
    <t>Mini 2 and Fall 2020 Grades Due</t>
  </si>
  <si>
    <t>First Day of Mini 1 and Fall 2020 Classes (MBA On Campus, MSBA, MSCF, MSPM, PhD and UG)</t>
  </si>
  <si>
    <t>13-16</t>
  </si>
  <si>
    <t>Sa-T</t>
  </si>
  <si>
    <t xml:space="preserve">Summer Grades Due </t>
  </si>
  <si>
    <t>Summer Final Exams</t>
  </si>
  <si>
    <t>21-22</t>
  </si>
  <si>
    <t>Last Day of Summer 2021 Classes</t>
  </si>
  <si>
    <t>Add/Drop Deadline for Summer Courses</t>
  </si>
  <si>
    <t>First Day of Summer Classes</t>
  </si>
  <si>
    <t>8-11</t>
  </si>
  <si>
    <t>6</t>
  </si>
  <si>
    <t>29</t>
  </si>
  <si>
    <t>Break</t>
  </si>
  <si>
    <t>1</t>
  </si>
  <si>
    <t>22-24</t>
  </si>
  <si>
    <t>Access Weekend 3 (MBA Online)</t>
  </si>
  <si>
    <t>First Day of Mini 3 and Spring 2021 Classes (MBA Online)</t>
  </si>
  <si>
    <t>Access Weekend 4 (MBA Online)</t>
  </si>
  <si>
    <t>First day of Mini 4 Classes (MBA Online)</t>
  </si>
  <si>
    <t>Lasy Day of Mini 4 and Spring 2021 Classes (MBA On Campus) and Discussion Sessions (MBA Online)</t>
  </si>
  <si>
    <t>14-16</t>
  </si>
  <si>
    <t>Access Weekend 5 (MBA Online)</t>
  </si>
  <si>
    <t>First Day of Mini 5 Classes (MBA Online)</t>
  </si>
  <si>
    <t>Access Weekend 6 (MBA Online)</t>
  </si>
  <si>
    <t>9-11</t>
  </si>
  <si>
    <t>First Day of Mini 6 Classes (MBA Online)</t>
  </si>
  <si>
    <t>First Day of Mini 6 Discussion Sessions (MBA Online)</t>
  </si>
  <si>
    <t>Summer / Mini 6 Grades Due</t>
  </si>
  <si>
    <t>Summer semester / Mini 5 final exams</t>
  </si>
  <si>
    <t>Make-Up Day (Tuesday Classes Meet)</t>
  </si>
  <si>
    <t xml:space="preserve">Access Weekend 6 </t>
  </si>
  <si>
    <t>July 2021</t>
  </si>
  <si>
    <t>Mini 5 final exams</t>
  </si>
  <si>
    <t>26-27</t>
  </si>
  <si>
    <t>Make-Up Day (Monday Classes Meet)</t>
  </si>
  <si>
    <t>Mini 4 Grades Due</t>
  </si>
  <si>
    <t>Summer semester / Mini 5 Begins</t>
  </si>
  <si>
    <t xml:space="preserve">Access Weekend 5 </t>
  </si>
  <si>
    <t>Spring semester / Mini 4 final exams</t>
  </si>
  <si>
    <t>8-9</t>
  </si>
  <si>
    <t>Discussion Sessions End (Spring / Mini 4)</t>
  </si>
  <si>
    <t>May 2021</t>
  </si>
  <si>
    <t>Mini 3 Grades Due</t>
  </si>
  <si>
    <t xml:space="preserve">Access Weekend 4 </t>
  </si>
  <si>
    <t>March 2021</t>
  </si>
  <si>
    <t>Spring semester / Mini 3 Begins</t>
  </si>
  <si>
    <t xml:space="preserve">Access Weekend 3 </t>
  </si>
  <si>
    <t>Fall semester / Mini 2 final exams</t>
  </si>
  <si>
    <t>First Day of Mini 3 and Spring 2021 Classes (MBA On Campus) and Discussion Sessions (MBA Online, MSBA)</t>
  </si>
  <si>
    <t>Last Day of Mini 3 Classes (MBA On Campus) and Discussion Sessions (MBA Online, MSBA)</t>
  </si>
  <si>
    <t>First Day of Mini 4 Discussion Sessions (MSBA)</t>
  </si>
  <si>
    <t>Last Day of Mini 4 Discussion Sessions (MSBA)</t>
  </si>
  <si>
    <t>First Day of Mini 5 Discussion Sessions (MSBA)</t>
  </si>
  <si>
    <t>First Day of Summer Classes (MBA On Campus) and Discussion Sessions (MBA Online)</t>
  </si>
  <si>
    <t>Last Day for Mini 5 Discussion Sessions (MBA Online, MSBA)</t>
  </si>
  <si>
    <t>Su-M</t>
  </si>
  <si>
    <t>Last Day of Summer 2021 Classes (MBA On Campus) and Mini 6 Discussion Sessions (MBA Online, MSBA)</t>
  </si>
  <si>
    <t xml:space="preserve"> 21-22</t>
  </si>
  <si>
    <t xml:space="preserve"> 26-27</t>
  </si>
  <si>
    <t xml:space="preserve"> 1-2</t>
  </si>
  <si>
    <t xml:space="preserve"> 1-24</t>
  </si>
  <si>
    <t>-</t>
  </si>
  <si>
    <t>Notes</t>
  </si>
  <si>
    <t>[does not include Tepper, MBA or Heinz programs; or Mini courses]</t>
  </si>
  <si>
    <t xml:space="preserve">Summer Session Two 2021 </t>
  </si>
  <si>
    <t>Juneteenth Observance; No Classes</t>
  </si>
  <si>
    <t xml:space="preserve">Summer Session One 2021 </t>
  </si>
  <si>
    <t>[includes Tepper, MBA or Heinz programs; and all Mini-5 &amp; Mini-6 courses]</t>
  </si>
  <si>
    <t xml:space="preserve">Summer Session All 2021 </t>
  </si>
  <si>
    <t>Break Day; No Classes</t>
  </si>
  <si>
    <t>Summer 2021 Registration Opens</t>
  </si>
  <si>
    <t>M-Th</t>
  </si>
  <si>
    <t>Spring 2021 Semester</t>
  </si>
  <si>
    <t>Dec 18</t>
  </si>
  <si>
    <t>Dec 15</t>
  </si>
  <si>
    <t>Dec 13</t>
  </si>
  <si>
    <t>Dec 4</t>
  </si>
  <si>
    <t>Nov 27</t>
  </si>
  <si>
    <t>Oct 23</t>
  </si>
  <si>
    <t>Oct 22</t>
  </si>
  <si>
    <t>Oct 16</t>
  </si>
  <si>
    <r>
      <rPr>
        <b/>
        <i/>
        <sz val="9"/>
        <rFont val="Arial"/>
        <family val="2"/>
      </rPr>
      <t xml:space="preserve">Mini-2: </t>
    </r>
    <r>
      <rPr>
        <i/>
        <sz val="9"/>
        <rFont val="Arial"/>
        <family val="2"/>
      </rPr>
      <t>(M-7, T-7, W-6, Th-6, F-5) Total=30</t>
    </r>
    <r>
      <rPr>
        <sz val="11"/>
        <color theme="1"/>
        <rFont val="Arial"/>
      </rPr>
      <t/>
    </r>
  </si>
  <si>
    <r>
      <rPr>
        <b/>
        <i/>
        <sz val="9"/>
        <rFont val="Arial"/>
        <family val="2"/>
      </rPr>
      <t>Mini-1:</t>
    </r>
    <r>
      <rPr>
        <i/>
        <sz val="9"/>
        <rFont val="Arial"/>
        <family val="2"/>
      </rPr>
      <t xml:space="preserve"> (M-7, T-7, W-7, Th-7, F-7) Total=34</t>
    </r>
    <r>
      <rPr>
        <sz val="11"/>
        <color theme="1"/>
        <rFont val="Arial"/>
      </rPr>
      <t/>
    </r>
  </si>
  <si>
    <r>
      <rPr>
        <b/>
        <i/>
        <sz val="9"/>
        <rFont val="Arial"/>
        <family val="2"/>
      </rPr>
      <t xml:space="preserve">Semester: </t>
    </r>
    <r>
      <rPr>
        <i/>
        <sz val="9"/>
        <rFont val="Arial"/>
        <family val="2"/>
      </rPr>
      <t>(M-14, T-15, W-14, Th-14, F-12) Total=68</t>
    </r>
    <r>
      <rPr>
        <sz val="11"/>
        <color theme="1"/>
        <rFont val="Arial"/>
      </rPr>
      <t/>
    </r>
  </si>
  <si>
    <t>Fall 2020 Semester</t>
  </si>
  <si>
    <r>
      <rPr>
        <b/>
        <i/>
        <sz val="12"/>
        <rFont val="Arial"/>
        <family val="2"/>
      </rPr>
      <t xml:space="preserve">Semester: </t>
    </r>
    <r>
      <rPr>
        <i/>
        <sz val="12"/>
        <rFont val="Arial"/>
        <family val="2"/>
      </rPr>
      <t>(M-</t>
    </r>
    <r>
      <rPr>
        <b/>
        <i/>
        <sz val="12"/>
        <color rgb="FFFF0000"/>
        <rFont val="Arial"/>
        <family val="2"/>
      </rPr>
      <t>13</t>
    </r>
    <r>
      <rPr>
        <i/>
        <sz val="12"/>
        <rFont val="Arial"/>
        <family val="2"/>
      </rPr>
      <t>, T-</t>
    </r>
    <r>
      <rPr>
        <b/>
        <i/>
        <sz val="12"/>
        <color rgb="FFFF0000"/>
        <rFont val="Arial"/>
        <family val="2"/>
      </rPr>
      <t>13</t>
    </r>
    <r>
      <rPr>
        <i/>
        <sz val="12"/>
        <rFont val="Arial"/>
        <family val="2"/>
      </rPr>
      <t>, W-</t>
    </r>
    <r>
      <rPr>
        <i/>
        <sz val="12"/>
        <color rgb="FFFF0000"/>
        <rFont val="Arial"/>
        <family val="2"/>
      </rPr>
      <t>14</t>
    </r>
    <r>
      <rPr>
        <i/>
        <sz val="12"/>
        <rFont val="Arial"/>
        <family val="2"/>
      </rPr>
      <t>, Th-</t>
    </r>
    <r>
      <rPr>
        <i/>
        <sz val="12"/>
        <color rgb="FFFF0000"/>
        <rFont val="Arial"/>
        <family val="2"/>
      </rPr>
      <t>13</t>
    </r>
    <r>
      <rPr>
        <i/>
        <sz val="12"/>
        <rFont val="Arial"/>
        <family val="2"/>
      </rPr>
      <t>, F-</t>
    </r>
    <r>
      <rPr>
        <i/>
        <sz val="12"/>
        <color rgb="FFFF0000"/>
        <rFont val="Arial"/>
        <family val="2"/>
      </rPr>
      <t>12</t>
    </r>
    <r>
      <rPr>
        <i/>
        <sz val="12"/>
        <rFont val="Arial"/>
        <family val="2"/>
      </rPr>
      <t>) Total=</t>
    </r>
    <r>
      <rPr>
        <b/>
        <i/>
        <sz val="12"/>
        <color rgb="FFFF0000"/>
        <rFont val="Arial"/>
        <family val="2"/>
      </rPr>
      <t>65</t>
    </r>
  </si>
  <si>
    <r>
      <rPr>
        <b/>
        <i/>
        <sz val="12"/>
        <rFont val="Arial"/>
        <family val="2"/>
      </rPr>
      <t>Mini-3:</t>
    </r>
    <r>
      <rPr>
        <i/>
        <sz val="12"/>
        <rFont val="Arial"/>
        <family val="2"/>
      </rPr>
      <t xml:space="preserve"> (M-7, T-</t>
    </r>
    <r>
      <rPr>
        <b/>
        <i/>
        <sz val="12"/>
        <color rgb="FFFF0000"/>
        <rFont val="Arial"/>
        <family val="2"/>
      </rPr>
      <t>6</t>
    </r>
    <r>
      <rPr>
        <i/>
        <sz val="12"/>
        <rFont val="Arial"/>
        <family val="2"/>
      </rPr>
      <t>, W-7, Th-</t>
    </r>
    <r>
      <rPr>
        <i/>
        <sz val="12"/>
        <color rgb="FFFF0000"/>
        <rFont val="Arial"/>
        <family val="2"/>
      </rPr>
      <t>6</t>
    </r>
    <r>
      <rPr>
        <i/>
        <sz val="12"/>
        <rFont val="Arial"/>
        <family val="2"/>
      </rPr>
      <t>, F-</t>
    </r>
    <r>
      <rPr>
        <i/>
        <sz val="12"/>
        <color rgb="FFFF0000"/>
        <rFont val="Arial"/>
        <family val="2"/>
      </rPr>
      <t>6</t>
    </r>
    <r>
      <rPr>
        <i/>
        <sz val="12"/>
        <rFont val="Arial"/>
        <family val="2"/>
      </rPr>
      <t>) Total=</t>
    </r>
    <r>
      <rPr>
        <b/>
        <i/>
        <sz val="12"/>
        <color rgb="FFFF0000"/>
        <rFont val="Arial"/>
        <family val="2"/>
      </rPr>
      <t>32</t>
    </r>
  </si>
  <si>
    <r>
      <rPr>
        <b/>
        <i/>
        <sz val="12"/>
        <rFont val="Arial"/>
        <family val="2"/>
      </rPr>
      <t xml:space="preserve">Mini-4: </t>
    </r>
    <r>
      <rPr>
        <i/>
        <sz val="12"/>
        <rFont val="Arial"/>
        <family val="2"/>
      </rPr>
      <t>(M-</t>
    </r>
    <r>
      <rPr>
        <b/>
        <i/>
        <sz val="12"/>
        <color rgb="FFFF0000"/>
        <rFont val="Arial"/>
        <family val="2"/>
      </rPr>
      <t>6</t>
    </r>
    <r>
      <rPr>
        <i/>
        <sz val="12"/>
        <rFont val="Arial"/>
        <family val="2"/>
      </rPr>
      <t>, T-7, W-7, Th-6, F-6) Total=</t>
    </r>
    <r>
      <rPr>
        <b/>
        <i/>
        <sz val="12"/>
        <color rgb="FFFF0000"/>
        <rFont val="Arial"/>
        <family val="2"/>
      </rPr>
      <t>32</t>
    </r>
  </si>
  <si>
    <r>
      <rPr>
        <b/>
        <i/>
        <sz val="12"/>
        <rFont val="Arial"/>
        <family val="2"/>
      </rPr>
      <t xml:space="preserve">Session All: </t>
    </r>
    <r>
      <rPr>
        <i/>
        <sz val="12"/>
        <rFont val="Arial"/>
        <family val="2"/>
      </rPr>
      <t xml:space="preserve"> (M=</t>
    </r>
    <r>
      <rPr>
        <i/>
        <sz val="12"/>
        <color rgb="FFFF0000"/>
        <rFont val="Arial"/>
        <family val="2"/>
      </rPr>
      <t>10</t>
    </r>
    <r>
      <rPr>
        <i/>
        <sz val="12"/>
        <rFont val="Arial"/>
        <family val="2"/>
      </rPr>
      <t>, T=12, W=</t>
    </r>
    <r>
      <rPr>
        <i/>
        <sz val="12"/>
        <color rgb="FFFF0000"/>
        <rFont val="Arial"/>
        <family val="2"/>
      </rPr>
      <t>12</t>
    </r>
    <r>
      <rPr>
        <i/>
        <sz val="12"/>
        <rFont val="Arial"/>
        <family val="2"/>
      </rPr>
      <t>, Th=12, F=10) Total=56</t>
    </r>
  </si>
  <si>
    <r>
      <t>(</t>
    </r>
    <r>
      <rPr>
        <b/>
        <i/>
        <sz val="12"/>
        <color rgb="FFFF0000"/>
        <rFont val="Calibri"/>
        <family val="2"/>
        <scheme val="minor"/>
      </rPr>
      <t>14</t>
    </r>
    <r>
      <rPr>
        <i/>
        <sz val="12"/>
        <rFont val="Calibri"/>
        <family val="2"/>
        <scheme val="minor"/>
      </rPr>
      <t>-week session, including mini sect 5/6 courses)</t>
    </r>
  </si>
  <si>
    <r>
      <rPr>
        <b/>
        <i/>
        <sz val="12"/>
        <rFont val="Arial"/>
        <family val="2"/>
      </rPr>
      <t xml:space="preserve">Session One: </t>
    </r>
    <r>
      <rPr>
        <i/>
        <sz val="12"/>
        <rFont val="Arial"/>
        <family val="2"/>
      </rPr>
      <t xml:space="preserve"> (M=5, T=6, W=6, Th=6, F=5) Total= 28</t>
    </r>
  </si>
  <si>
    <r>
      <rPr>
        <b/>
        <i/>
        <sz val="12"/>
        <rFont val="Arial"/>
        <family val="2"/>
      </rPr>
      <t>Session Two:</t>
    </r>
    <r>
      <rPr>
        <i/>
        <sz val="12"/>
        <rFont val="Arial"/>
        <family val="2"/>
      </rPr>
      <t xml:space="preserve"> (M=</t>
    </r>
    <r>
      <rPr>
        <i/>
        <sz val="12"/>
        <color rgb="FFFF0000"/>
        <rFont val="Arial"/>
        <family val="2"/>
      </rPr>
      <t>5</t>
    </r>
    <r>
      <rPr>
        <i/>
        <sz val="12"/>
        <rFont val="Arial"/>
        <family val="2"/>
      </rPr>
      <t>, T=</t>
    </r>
    <r>
      <rPr>
        <i/>
        <sz val="12"/>
        <color rgb="FFFF0000"/>
        <rFont val="Arial"/>
        <family val="2"/>
      </rPr>
      <t>6</t>
    </r>
    <r>
      <rPr>
        <i/>
        <sz val="12"/>
        <rFont val="Arial"/>
        <family val="2"/>
      </rPr>
      <t>, W=6, Th=6, F=5) Total=28</t>
    </r>
  </si>
  <si>
    <t>Last Day of Mini 3 Classes (UG)</t>
  </si>
  <si>
    <t>Break; No Classes (MBA On Campus)</t>
  </si>
  <si>
    <t>Break; No Classes (UG)</t>
  </si>
  <si>
    <t>4-5</t>
  </si>
  <si>
    <t>JUNETEENTH OBSERVANCE; NO CLASSES</t>
  </si>
  <si>
    <t>Last Day of Summer-One and Mini 5 Classes (UG)</t>
  </si>
  <si>
    <t>First Day of Summer-Two and  Mini 6 Classes (UG) and Discussion Sessions ( MSBA)</t>
  </si>
  <si>
    <t>12-17</t>
  </si>
  <si>
    <t>Fri - Wed</t>
  </si>
  <si>
    <t>18-21</t>
  </si>
  <si>
    <t>Thu - Sun</t>
  </si>
  <si>
    <t>7 - 11</t>
  </si>
  <si>
    <t>Fri - Tue</t>
  </si>
  <si>
    <t>Mini 4 and Spring Semester Grades due for Non-Graduating Students</t>
  </si>
  <si>
    <t>19-29</t>
  </si>
  <si>
    <t>T- F</t>
  </si>
  <si>
    <t>Break; No Classes (MSPM)</t>
  </si>
  <si>
    <t>Last Day of Mini 3 Classes (MSPM)</t>
  </si>
  <si>
    <t>Last Day of Summer Session (MSPM), and Summer-All, Summer-Two and Mini 6 Classes (UG)</t>
  </si>
  <si>
    <t>First Day of Summer Session (MSPM), and Summer-All, Summer-One, and Mini 5 Classes (UG)</t>
  </si>
  <si>
    <t>Final GRADES DUE BY 4pm</t>
  </si>
  <si>
    <t>Last Day Summer Classes</t>
  </si>
  <si>
    <t>Memorial Day: No Classes</t>
  </si>
  <si>
    <t>SCS FINAL GRADES DUE By 4pm</t>
  </si>
  <si>
    <t>SCS Final Exams</t>
  </si>
  <si>
    <t>10-17</t>
  </si>
  <si>
    <t>Last Day of Mini 4 and Full Semester Classes</t>
  </si>
  <si>
    <t>SCS &amp; TPR Mini 4 courses begin</t>
  </si>
  <si>
    <t>Sat-Sun</t>
  </si>
  <si>
    <t>20-21</t>
  </si>
  <si>
    <t>Last day of TPR Mini 3 Classes</t>
  </si>
  <si>
    <t>First day of Tepper and SCS Classes</t>
  </si>
  <si>
    <t>Tepper Undergraduate Programs</t>
  </si>
  <si>
    <r>
      <t xml:space="preserve">2021 Tepper School of Business Official Calendar: MSPM Program                                                                                                 </t>
    </r>
    <r>
      <rPr>
        <b/>
        <i/>
        <sz val="10"/>
        <color theme="0"/>
        <rFont val="Calibri"/>
        <family val="2"/>
      </rPr>
      <t>*The Tepper courses for the MSPM Program follows the MBA FT Calendar; while the SCS courses follow the University Calendar Dates, please refer SCS/University Calendar for their program deadlines*</t>
    </r>
  </si>
  <si>
    <t>25 - 29</t>
  </si>
  <si>
    <t>Break; No Classes</t>
  </si>
  <si>
    <t xml:space="preserve">25 - 29 </t>
  </si>
  <si>
    <t>First Day of Mini 3 and Spring 2021 Classes (PhD, MSPM, UG)</t>
  </si>
  <si>
    <t>Break; No Classes (PhD, MSPM)</t>
  </si>
  <si>
    <t>Last Day of Mini 3 Classes (PhD)</t>
  </si>
  <si>
    <t>First Day of Mini 4 Classes (PhD, MBA On Campus, MSPM, UG) and Discussion Sessions (MBA Online)</t>
  </si>
  <si>
    <t>Last Day of Mini 4 and Spring 2021 Classes (PhD, MSPM, UG)</t>
  </si>
  <si>
    <t>Revised 10.19.2020</t>
  </si>
  <si>
    <r>
      <t xml:space="preserve">Mini 4 and Spring 2021 Grades Due by 4PM </t>
    </r>
    <r>
      <rPr>
        <i/>
        <sz val="11"/>
        <rFont val="Calibri"/>
        <family val="2"/>
      </rPr>
      <t>(graduating students)</t>
    </r>
  </si>
  <si>
    <r>
      <t xml:space="preserve">AY 20-21 Tepper School of Business Official Calendar: All Programs </t>
    </r>
    <r>
      <rPr>
        <b/>
        <i/>
        <sz val="11"/>
        <color rgb="FFFFFFFF"/>
        <rFont val="Calibri"/>
        <family val="2"/>
      </rPr>
      <t>Start &amp; End Dates Only</t>
    </r>
  </si>
  <si>
    <t>Full-Time Faculty Meeting (9:00 - 10:00a)</t>
  </si>
  <si>
    <t>Full- Time Faculty Meeting (9:00 - 10:00a)</t>
  </si>
  <si>
    <t>V3_11.12.2020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</si>
</sst>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mmmm\ d"/>
    <numFmt numFmtId="165" formatCode="mmm\ d"/>
  </numFmts>
  <fonts count="8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0"/>
      <color rgb="FFC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i/>
      <sz val="10"/>
      <color theme="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27241A"/>
      <name val="Calibri"/>
      <family val="2"/>
      <scheme val="minor"/>
    </font>
    <font>
      <sz val="9"/>
      <color rgb="FF27241A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trike/>
      <sz val="11"/>
      <name val="Calibri"/>
      <family val="2"/>
      <scheme val="minor"/>
    </font>
    <font>
      <strike/>
      <sz val="11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1F497D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color rgb="FFFFFFF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 tint="-0.499984740745262"/>
        <bgColor rgb="FFC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/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16" fillId="0" borderId="0"/>
    <xf numFmtId="0" fontId="1" fillId="0" borderId="0"/>
    <xf numFmtId="0" fontId="51" fillId="0" borderId="0"/>
  </cellStyleXfs>
  <cellXfs count="674">
    <xf numFmtId="0" fontId="0" fillId="0" borderId="0" xfId="0"/>
    <xf numFmtId="0" fontId="0" fillId="0" borderId="0" xfId="0" applyFont="1" applyAlignment="1"/>
    <xf numFmtId="0" fontId="9" fillId="4" borderId="4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1" fillId="0" borderId="0" xfId="0" applyFont="1" applyAlignment="1"/>
    <xf numFmtId="0" fontId="12" fillId="0" borderId="0" xfId="0" applyFont="1"/>
    <xf numFmtId="0" fontId="14" fillId="0" borderId="0" xfId="0" applyFont="1"/>
    <xf numFmtId="0" fontId="13" fillId="5" borderId="10" xfId="0" applyFont="1" applyFill="1" applyBorder="1" applyAlignment="1">
      <alignment horizontal="left" vertical="top" wrapText="1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12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2" fillId="0" borderId="10" xfId="0" applyFont="1" applyBorder="1"/>
    <xf numFmtId="0" fontId="9" fillId="13" borderId="5" xfId="0" applyFont="1" applyFill="1" applyBorder="1"/>
    <xf numFmtId="0" fontId="9" fillId="13" borderId="3" xfId="0" applyFont="1" applyFill="1" applyBorder="1" applyAlignment="1">
      <alignment horizontal="left"/>
    </xf>
    <xf numFmtId="0" fontId="9" fillId="13" borderId="3" xfId="0" applyFont="1" applyFill="1" applyBorder="1"/>
    <xf numFmtId="0" fontId="12" fillId="14" borderId="9" xfId="0" applyFont="1" applyFill="1" applyBorder="1"/>
    <xf numFmtId="49" fontId="12" fillId="14" borderId="0" xfId="0" applyNumberFormat="1" applyFont="1" applyFill="1" applyBorder="1" applyAlignment="1">
      <alignment horizontal="left"/>
    </xf>
    <xf numFmtId="0" fontId="12" fillId="14" borderId="0" xfId="0" applyFont="1" applyFill="1" applyBorder="1"/>
    <xf numFmtId="0" fontId="12" fillId="14" borderId="10" xfId="0" applyFont="1" applyFill="1" applyBorder="1"/>
    <xf numFmtId="0" fontId="8" fillId="0" borderId="9" xfId="0" applyFont="1" applyBorder="1"/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8" fillId="0" borderId="10" xfId="0" applyFont="1" applyBorder="1"/>
    <xf numFmtId="0" fontId="12" fillId="14" borderId="0" xfId="0" applyFont="1" applyFill="1" applyBorder="1" applyAlignment="1">
      <alignment horizontal="left"/>
    </xf>
    <xf numFmtId="0" fontId="12" fillId="0" borderId="9" xfId="0" applyFont="1" applyBorder="1"/>
    <xf numFmtId="0" fontId="12" fillId="0" borderId="0" xfId="0" applyFont="1" applyAlignment="1">
      <alignment horizontal="left"/>
    </xf>
    <xf numFmtId="0" fontId="12" fillId="14" borderId="0" xfId="0" applyFont="1" applyFill="1" applyBorder="1" applyAlignment="1">
      <alignment vertical="top"/>
    </xf>
    <xf numFmtId="16" fontId="8" fillId="0" borderId="0" xfId="0" applyNumberFormat="1" applyFont="1" applyAlignment="1">
      <alignment horizontal="left"/>
    </xf>
    <xf numFmtId="0" fontId="8" fillId="14" borderId="0" xfId="0" applyFont="1" applyFill="1" applyBorder="1"/>
    <xf numFmtId="0" fontId="8" fillId="14" borderId="10" xfId="0" applyFont="1" applyFill="1" applyBorder="1"/>
    <xf numFmtId="164" fontId="12" fillId="0" borderId="9" xfId="0" applyNumberFormat="1" applyFont="1" applyBorder="1" applyAlignment="1">
      <alignment horizontal="left"/>
    </xf>
    <xf numFmtId="49" fontId="28" fillId="0" borderId="0" xfId="0" applyNumberFormat="1" applyFont="1" applyAlignment="1">
      <alignment horizontal="left"/>
    </xf>
    <xf numFmtId="0" fontId="28" fillId="0" borderId="10" xfId="0" applyFont="1" applyBorder="1"/>
    <xf numFmtId="164" fontId="8" fillId="14" borderId="9" xfId="0" applyNumberFormat="1" applyFont="1" applyFill="1" applyBorder="1" applyAlignment="1">
      <alignment horizontal="left"/>
    </xf>
    <xf numFmtId="49" fontId="29" fillId="14" borderId="0" xfId="0" applyNumberFormat="1" applyFont="1" applyFill="1" applyBorder="1" applyAlignment="1">
      <alignment horizontal="left"/>
    </xf>
    <xf numFmtId="0" fontId="8" fillId="14" borderId="0" xfId="0" applyFont="1" applyFill="1" applyBorder="1" applyAlignment="1">
      <alignment horizontal="left"/>
    </xf>
    <xf numFmtId="0" fontId="30" fillId="14" borderId="10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164" fontId="12" fillId="14" borderId="9" xfId="0" applyNumberFormat="1" applyFont="1" applyFill="1" applyBorder="1" applyAlignment="1">
      <alignment horizontal="left"/>
    </xf>
    <xf numFmtId="49" fontId="28" fillId="14" borderId="0" xfId="0" applyNumberFormat="1" applyFont="1" applyFill="1" applyBorder="1" applyAlignment="1">
      <alignment horizontal="left"/>
    </xf>
    <xf numFmtId="0" fontId="28" fillId="14" borderId="10" xfId="0" applyFont="1" applyFill="1" applyBorder="1"/>
    <xf numFmtId="0" fontId="9" fillId="0" borderId="13" xfId="0" applyFont="1" applyBorder="1" applyAlignment="1">
      <alignment horizontal="left"/>
    </xf>
    <xf numFmtId="0" fontId="9" fillId="0" borderId="13" xfId="0" applyFont="1" applyBorder="1"/>
    <xf numFmtId="0" fontId="13" fillId="14" borderId="0" xfId="0" applyFont="1" applyFill="1" applyBorder="1"/>
    <xf numFmtId="0" fontId="8" fillId="0" borderId="0" xfId="0" applyFont="1" applyAlignment="1">
      <alignment horizontal="left"/>
    </xf>
    <xf numFmtId="0" fontId="8" fillId="14" borderId="9" xfId="0" applyFont="1" applyFill="1" applyBorder="1"/>
    <xf numFmtId="16" fontId="12" fillId="14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12" fillId="0" borderId="11" xfId="0" applyFont="1" applyBorder="1"/>
    <xf numFmtId="0" fontId="12" fillId="0" borderId="12" xfId="0" applyFont="1" applyBorder="1" applyAlignment="1">
      <alignment horizontal="left"/>
    </xf>
    <xf numFmtId="0" fontId="12" fillId="0" borderId="12" xfId="0" applyFont="1" applyBorder="1"/>
    <xf numFmtId="0" fontId="12" fillId="0" borderId="13" xfId="0" applyFont="1" applyBorder="1"/>
    <xf numFmtId="0" fontId="0" fillId="0" borderId="0" xfId="0" applyFont="1" applyAlignment="1"/>
    <xf numFmtId="0" fontId="37" fillId="10" borderId="28" xfId="0" applyFont="1" applyFill="1" applyBorder="1" applyAlignment="1">
      <alignment vertical="center"/>
    </xf>
    <xf numFmtId="0" fontId="38" fillId="10" borderId="29" xfId="0" applyFont="1" applyFill="1" applyBorder="1" applyAlignment="1">
      <alignment vertical="center"/>
    </xf>
    <xf numFmtId="0" fontId="38" fillId="10" borderId="30" xfId="0" applyFont="1" applyFill="1" applyBorder="1" applyAlignment="1">
      <alignment vertical="center"/>
    </xf>
    <xf numFmtId="0" fontId="39" fillId="13" borderId="31" xfId="0" applyFont="1" applyFill="1" applyBorder="1" applyAlignment="1">
      <alignment vertical="center"/>
    </xf>
    <xf numFmtId="0" fontId="39" fillId="13" borderId="30" xfId="0" applyFont="1" applyFill="1" applyBorder="1" applyAlignment="1">
      <alignment vertical="center"/>
    </xf>
    <xf numFmtId="0" fontId="39" fillId="13" borderId="29" xfId="0" applyFont="1" applyFill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8" fillId="14" borderId="35" xfId="0" applyFont="1" applyFill="1" applyBorder="1" applyAlignment="1">
      <alignment vertical="center"/>
    </xf>
    <xf numFmtId="0" fontId="28" fillId="14" borderId="0" xfId="0" applyFont="1" applyFill="1" applyBorder="1" applyAlignment="1">
      <alignment horizontal="left" vertical="center"/>
    </xf>
    <xf numFmtId="0" fontId="28" fillId="14" borderId="0" xfId="0" applyFont="1" applyFill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14" borderId="35" xfId="0" applyFont="1" applyFill="1" applyBorder="1" applyAlignment="1">
      <alignment vertical="center" wrapText="1"/>
    </xf>
    <xf numFmtId="0" fontId="23" fillId="14" borderId="0" xfId="0" applyFont="1" applyFill="1" applyBorder="1" applyAlignment="1">
      <alignment horizontal="left" vertical="center" wrapText="1"/>
    </xf>
    <xf numFmtId="0" fontId="23" fillId="14" borderId="0" xfId="0" applyFont="1" applyFill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14" borderId="35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0" xfId="0" applyFont="1" applyFill="1" applyBorder="1" applyAlignment="1">
      <alignment vertical="center"/>
    </xf>
    <xf numFmtId="0" fontId="23" fillId="14" borderId="28" xfId="0" applyFont="1" applyFill="1" applyBorder="1" applyAlignment="1">
      <alignment vertical="center"/>
    </xf>
    <xf numFmtId="0" fontId="23" fillId="14" borderId="29" xfId="0" applyFont="1" applyFill="1" applyBorder="1" applyAlignment="1">
      <alignment horizontal="left" vertical="center"/>
    </xf>
    <xf numFmtId="0" fontId="23" fillId="14" borderId="29" xfId="0" applyFont="1" applyFill="1" applyBorder="1" applyAlignment="1">
      <alignment vertical="center"/>
    </xf>
    <xf numFmtId="0" fontId="16" fillId="0" borderId="0" xfId="0" applyFont="1" applyAlignment="1"/>
    <xf numFmtId="0" fontId="40" fillId="0" borderId="0" xfId="0" applyFont="1" applyAlignment="1"/>
    <xf numFmtId="0" fontId="0" fillId="0" borderId="0" xfId="0" applyFont="1" applyAlignment="1"/>
    <xf numFmtId="164" fontId="3" fillId="6" borderId="9" xfId="0" applyNumberFormat="1" applyFont="1" applyFill="1" applyBorder="1"/>
    <xf numFmtId="0" fontId="3" fillId="6" borderId="0" xfId="0" applyFont="1" applyFill="1" applyBorder="1"/>
    <xf numFmtId="49" fontId="41" fillId="6" borderId="10" xfId="0" applyNumberFormat="1" applyFont="1" applyFill="1" applyBorder="1"/>
    <xf numFmtId="164" fontId="3" fillId="5" borderId="9" xfId="0" applyNumberFormat="1" applyFont="1" applyFill="1" applyBorder="1" applyAlignment="1">
      <alignment horizontal="left"/>
    </xf>
    <xf numFmtId="0" fontId="3" fillId="5" borderId="10" xfId="0" applyFont="1" applyFill="1" applyBorder="1"/>
    <xf numFmtId="164" fontId="3" fillId="6" borderId="9" xfId="0" applyNumberFormat="1" applyFont="1" applyFill="1" applyBorder="1" applyAlignment="1">
      <alignment horizontal="left"/>
    </xf>
    <xf numFmtId="0" fontId="41" fillId="6" borderId="0" xfId="0" applyFont="1" applyFill="1" applyBorder="1" applyAlignment="1">
      <alignment horizontal="center"/>
    </xf>
    <xf numFmtId="0" fontId="3" fillId="6" borderId="10" xfId="0" applyFont="1" applyFill="1" applyBorder="1"/>
    <xf numFmtId="0" fontId="41" fillId="6" borderId="9" xfId="0" applyFont="1" applyFill="1" applyBorder="1"/>
    <xf numFmtId="0" fontId="41" fillId="6" borderId="0" xfId="0" applyFont="1" applyFill="1" applyBorder="1"/>
    <xf numFmtId="0" fontId="3" fillId="6" borderId="9" xfId="0" applyFont="1" applyFill="1" applyBorder="1"/>
    <xf numFmtId="0" fontId="3" fillId="5" borderId="0" xfId="0" applyFont="1" applyFill="1" applyAlignment="1">
      <alignment vertical="center"/>
    </xf>
    <xf numFmtId="0" fontId="3" fillId="5" borderId="9" xfId="0" applyFont="1" applyFill="1" applyBorder="1"/>
    <xf numFmtId="0" fontId="3" fillId="5" borderId="0" xfId="0" applyFont="1" applyFill="1"/>
    <xf numFmtId="164" fontId="3" fillId="0" borderId="9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/>
    <xf numFmtId="16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1" fillId="0" borderId="9" xfId="0" applyFont="1" applyFill="1" applyBorder="1"/>
    <xf numFmtId="0" fontId="41" fillId="0" borderId="0" xfId="0" applyFont="1" applyFill="1" applyBorder="1"/>
    <xf numFmtId="164" fontId="20" fillId="0" borderId="6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0" fontId="20" fillId="0" borderId="8" xfId="0" applyFont="1" applyFill="1" applyBorder="1"/>
    <xf numFmtId="164" fontId="20" fillId="0" borderId="9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/>
    <xf numFmtId="0" fontId="20" fillId="0" borderId="9" xfId="0" applyFont="1" applyFill="1" applyBorder="1"/>
    <xf numFmtId="0" fontId="18" fillId="0" borderId="9" xfId="0" applyFont="1" applyFill="1" applyBorder="1"/>
    <xf numFmtId="0" fontId="20" fillId="0" borderId="0" xfId="0" applyFont="1" applyFill="1" applyBorder="1" applyAlignment="1">
      <alignment vertical="center"/>
    </xf>
    <xf numFmtId="0" fontId="20" fillId="0" borderId="9" xfId="0" applyFont="1" applyFill="1" applyBorder="1" applyAlignment="1"/>
    <xf numFmtId="0" fontId="20" fillId="0" borderId="11" xfId="0" applyFont="1" applyFill="1" applyBorder="1"/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20" fillId="0" borderId="13" xfId="0" applyFont="1" applyFill="1" applyBorder="1"/>
    <xf numFmtId="0" fontId="12" fillId="5" borderId="9" xfId="0" applyFont="1" applyFill="1" applyBorder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12" fillId="0" borderId="9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5" borderId="9" xfId="0" applyFont="1" applyFill="1" applyBorder="1" applyAlignment="1">
      <alignment vertical="top"/>
    </xf>
    <xf numFmtId="0" fontId="12" fillId="5" borderId="0" xfId="0" applyFont="1" applyFill="1" applyAlignment="1">
      <alignment horizontal="center" vertical="top"/>
    </xf>
    <xf numFmtId="0" fontId="8" fillId="0" borderId="9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5" borderId="9" xfId="0" applyFont="1" applyFill="1" applyBorder="1" applyAlignment="1">
      <alignment vertical="top"/>
    </xf>
    <xf numFmtId="0" fontId="13" fillId="5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5" borderId="1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5" borderId="10" xfId="0" applyFont="1" applyFill="1" applyBorder="1" applyAlignment="1">
      <alignment vertical="top"/>
    </xf>
    <xf numFmtId="0" fontId="12" fillId="5" borderId="0" xfId="0" applyFont="1" applyFill="1" applyBorder="1" applyAlignment="1">
      <alignment horizontal="center" vertical="top"/>
    </xf>
    <xf numFmtId="0" fontId="13" fillId="5" borderId="0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vertical="top"/>
    </xf>
    <xf numFmtId="0" fontId="15" fillId="5" borderId="10" xfId="0" applyFont="1" applyFill="1" applyBorder="1" applyAlignment="1">
      <alignment vertical="top"/>
    </xf>
    <xf numFmtId="0" fontId="10" fillId="5" borderId="6" xfId="0" applyFont="1" applyFill="1" applyBorder="1" applyAlignment="1">
      <alignment vertical="top"/>
    </xf>
    <xf numFmtId="49" fontId="10" fillId="5" borderId="7" xfId="0" applyNumberFormat="1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49" fontId="13" fillId="5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5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center" vertical="top"/>
    </xf>
    <xf numFmtId="0" fontId="45" fillId="0" borderId="0" xfId="2" applyFont="1" applyFill="1" applyBorder="1" applyAlignment="1">
      <alignment vertical="center"/>
    </xf>
    <xf numFmtId="16" fontId="45" fillId="0" borderId="14" xfId="2" applyNumberFormat="1" applyFont="1" applyFill="1" applyBorder="1" applyAlignment="1">
      <alignment horizontal="left" vertical="center"/>
    </xf>
    <xf numFmtId="0" fontId="45" fillId="0" borderId="0" xfId="2" applyNumberFormat="1" applyFont="1" applyFill="1" applyBorder="1" applyAlignment="1">
      <alignment horizontal="left" vertical="center"/>
    </xf>
    <xf numFmtId="0" fontId="45" fillId="0" borderId="0" xfId="2" applyFont="1" applyFill="1" applyBorder="1" applyAlignment="1">
      <alignment horizontal="left" vertical="center"/>
    </xf>
    <xf numFmtId="0" fontId="45" fillId="0" borderId="15" xfId="2" applyFont="1" applyFill="1" applyBorder="1" applyAlignment="1">
      <alignment horizontal="left" vertical="center"/>
    </xf>
    <xf numFmtId="1" fontId="48" fillId="0" borderId="0" xfId="2" applyNumberFormat="1" applyFont="1" applyFill="1" applyBorder="1" applyAlignment="1">
      <alignment horizontal="left" vertical="center" wrapText="1"/>
    </xf>
    <xf numFmtId="0" fontId="48" fillId="0" borderId="0" xfId="2" applyFont="1" applyFill="1" applyBorder="1" applyAlignment="1">
      <alignment horizontal="left" vertical="center" wrapText="1"/>
    </xf>
    <xf numFmtId="0" fontId="48" fillId="0" borderId="15" xfId="2" applyFont="1" applyFill="1" applyBorder="1" applyAlignment="1">
      <alignment horizontal="left" vertical="center" wrapText="1"/>
    </xf>
    <xf numFmtId="0" fontId="48" fillId="0" borderId="14" xfId="2" applyFont="1" applyFill="1" applyBorder="1" applyAlignment="1">
      <alignment horizontal="left" vertical="center" wrapText="1"/>
    </xf>
    <xf numFmtId="0" fontId="48" fillId="0" borderId="0" xfId="2" applyNumberFormat="1" applyFont="1" applyFill="1" applyBorder="1" applyAlignment="1">
      <alignment horizontal="left" vertical="center" wrapText="1"/>
    </xf>
    <xf numFmtId="16" fontId="48" fillId="0" borderId="0" xfId="2" applyNumberFormat="1" applyFont="1" applyFill="1" applyBorder="1" applyAlignment="1">
      <alignment horizontal="left" vertical="center" wrapText="1"/>
    </xf>
    <xf numFmtId="0" fontId="48" fillId="0" borderId="22" xfId="2" applyFont="1" applyFill="1" applyBorder="1" applyAlignment="1">
      <alignment horizontal="left" vertical="center" wrapText="1"/>
    </xf>
    <xf numFmtId="49" fontId="48" fillId="0" borderId="0" xfId="2" applyNumberFormat="1" applyFont="1" applyFill="1" applyBorder="1" applyAlignment="1">
      <alignment horizontal="left" vertical="center" wrapText="1"/>
    </xf>
    <xf numFmtId="0" fontId="48" fillId="0" borderId="14" xfId="2" applyFont="1" applyFill="1" applyBorder="1" applyAlignment="1">
      <alignment horizontal="left" vertical="center"/>
    </xf>
    <xf numFmtId="49" fontId="45" fillId="0" borderId="0" xfId="2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center" vertical="center"/>
    </xf>
    <xf numFmtId="0" fontId="46" fillId="7" borderId="14" xfId="2" applyFont="1" applyFill="1" applyBorder="1" applyAlignment="1">
      <alignment horizontal="left" vertical="center"/>
    </xf>
    <xf numFmtId="49" fontId="46" fillId="7" borderId="0" xfId="2" applyNumberFormat="1" applyFont="1" applyFill="1" applyBorder="1" applyAlignment="1">
      <alignment horizontal="left" vertical="center"/>
    </xf>
    <xf numFmtId="0" fontId="46" fillId="7" borderId="0" xfId="2" applyFont="1" applyFill="1" applyBorder="1" applyAlignment="1">
      <alignment horizontal="left" vertical="center"/>
    </xf>
    <xf numFmtId="0" fontId="46" fillId="7" borderId="15" xfId="2" applyFont="1" applyFill="1" applyBorder="1" applyAlignment="1">
      <alignment horizontal="left" vertical="center"/>
    </xf>
    <xf numFmtId="0" fontId="47" fillId="7" borderId="14" xfId="2" applyFont="1" applyFill="1" applyBorder="1" applyAlignment="1">
      <alignment horizontal="left" vertical="center"/>
    </xf>
    <xf numFmtId="49" fontId="47" fillId="7" borderId="0" xfId="2" applyNumberFormat="1" applyFont="1" applyFill="1" applyBorder="1" applyAlignment="1">
      <alignment horizontal="left" vertical="center" wrapText="1"/>
    </xf>
    <xf numFmtId="0" fontId="47" fillId="7" borderId="0" xfId="2" applyFont="1" applyFill="1" applyBorder="1" applyAlignment="1">
      <alignment horizontal="left" vertical="center" wrapText="1"/>
    </xf>
    <xf numFmtId="0" fontId="47" fillId="7" borderId="15" xfId="2" applyFont="1" applyFill="1" applyBorder="1" applyAlignment="1">
      <alignment horizontal="left" vertical="center" wrapText="1"/>
    </xf>
    <xf numFmtId="1" fontId="48" fillId="7" borderId="0" xfId="2" applyNumberFormat="1" applyFont="1" applyFill="1" applyBorder="1" applyAlignment="1">
      <alignment horizontal="left" vertical="center" wrapText="1"/>
    </xf>
    <xf numFmtId="0" fontId="48" fillId="7" borderId="0" xfId="2" applyFont="1" applyFill="1" applyBorder="1" applyAlignment="1">
      <alignment horizontal="left" vertical="center" wrapText="1"/>
    </xf>
    <xf numFmtId="0" fontId="48" fillId="7" borderId="15" xfId="2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19" fillId="8" borderId="16" xfId="3" applyFont="1" applyFill="1" applyBorder="1"/>
    <xf numFmtId="49" fontId="19" fillId="8" borderId="16" xfId="3" applyNumberFormat="1" applyFont="1" applyFill="1" applyBorder="1" applyAlignment="1">
      <alignment horizontal="left"/>
    </xf>
    <xf numFmtId="0" fontId="20" fillId="8" borderId="14" xfId="3" applyFont="1" applyFill="1" applyBorder="1"/>
    <xf numFmtId="0" fontId="19" fillId="8" borderId="15" xfId="3" applyFont="1" applyFill="1" applyBorder="1" applyAlignment="1">
      <alignment horizontal="left"/>
    </xf>
    <xf numFmtId="0" fontId="20" fillId="5" borderId="14" xfId="3" applyFont="1" applyFill="1" applyBorder="1"/>
    <xf numFmtId="0" fontId="21" fillId="5" borderId="15" xfId="3" applyFont="1" applyFill="1" applyBorder="1"/>
    <xf numFmtId="16" fontId="20" fillId="5" borderId="14" xfId="3" applyNumberFormat="1" applyFont="1" applyFill="1" applyBorder="1"/>
    <xf numFmtId="0" fontId="22" fillId="5" borderId="15" xfId="3" applyFont="1" applyFill="1" applyBorder="1"/>
    <xf numFmtId="0" fontId="16" fillId="5" borderId="15" xfId="3" applyFill="1" applyBorder="1"/>
    <xf numFmtId="0" fontId="16" fillId="8" borderId="15" xfId="3" applyFill="1" applyBorder="1"/>
    <xf numFmtId="0" fontId="54" fillId="5" borderId="15" xfId="3" applyFont="1" applyFill="1" applyBorder="1"/>
    <xf numFmtId="0" fontId="54" fillId="8" borderId="15" xfId="3" applyFont="1" applyFill="1" applyBorder="1"/>
    <xf numFmtId="0" fontId="18" fillId="0" borderId="14" xfId="3" applyFont="1" applyBorder="1"/>
    <xf numFmtId="0" fontId="16" fillId="0" borderId="15" xfId="3" applyBorder="1"/>
    <xf numFmtId="0" fontId="20" fillId="5" borderId="15" xfId="3" applyFont="1" applyFill="1" applyBorder="1"/>
    <xf numFmtId="16" fontId="20" fillId="0" borderId="14" xfId="3" applyNumberFormat="1" applyFont="1" applyBorder="1"/>
    <xf numFmtId="0" fontId="20" fillId="0" borderId="14" xfId="3" applyFont="1" applyBorder="1"/>
    <xf numFmtId="0" fontId="18" fillId="0" borderId="15" xfId="3" applyFont="1" applyBorder="1"/>
    <xf numFmtId="16" fontId="18" fillId="0" borderId="14" xfId="3" applyNumberFormat="1" applyFont="1" applyBorder="1"/>
    <xf numFmtId="0" fontId="20" fillId="0" borderId="15" xfId="3" applyFont="1" applyBorder="1"/>
    <xf numFmtId="0" fontId="16" fillId="0" borderId="0" xfId="3"/>
    <xf numFmtId="49" fontId="20" fillId="0" borderId="0" xfId="3" applyNumberFormat="1" applyFont="1"/>
    <xf numFmtId="0" fontId="20" fillId="0" borderId="0" xfId="3" applyFont="1"/>
    <xf numFmtId="49" fontId="16" fillId="0" borderId="0" xfId="3" applyNumberFormat="1"/>
    <xf numFmtId="0" fontId="10" fillId="5" borderId="9" xfId="0" applyFont="1" applyFill="1" applyBorder="1" applyAlignment="1">
      <alignment vertical="top"/>
    </xf>
    <xf numFmtId="49" fontId="10" fillId="5" borderId="0" xfId="0" applyNumberFormat="1" applyFont="1" applyFill="1" applyBorder="1" applyAlignment="1">
      <alignment horizontal="center" vertical="top"/>
    </xf>
    <xf numFmtId="0" fontId="10" fillId="5" borderId="0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left" vertical="top"/>
    </xf>
    <xf numFmtId="0" fontId="15" fillId="14" borderId="0" xfId="0" applyFont="1" applyFill="1" applyBorder="1"/>
    <xf numFmtId="49" fontId="13" fillId="14" borderId="0" xfId="0" applyNumberFormat="1" applyFont="1" applyFill="1" applyBorder="1" applyAlignment="1">
      <alignment horizontal="left"/>
    </xf>
    <xf numFmtId="0" fontId="13" fillId="0" borderId="12" xfId="0" applyFont="1" applyBorder="1"/>
    <xf numFmtId="0" fontId="0" fillId="0" borderId="0" xfId="0" applyFont="1" applyAlignment="1"/>
    <xf numFmtId="0" fontId="56" fillId="0" borderId="0" xfId="0" applyFont="1"/>
    <xf numFmtId="0" fontId="57" fillId="0" borderId="0" xfId="0" applyFont="1" applyAlignment="1"/>
    <xf numFmtId="49" fontId="12" fillId="0" borderId="0" xfId="3" applyNumberFormat="1" applyFont="1"/>
    <xf numFmtId="0" fontId="7" fillId="0" borderId="0" xfId="3" applyFont="1"/>
    <xf numFmtId="0" fontId="7" fillId="0" borderId="22" xfId="3" applyFont="1" applyBorder="1"/>
    <xf numFmtId="0" fontId="20" fillId="0" borderId="21" xfId="3" applyFont="1" applyBorder="1"/>
    <xf numFmtId="0" fontId="20" fillId="0" borderId="21" xfId="3" applyFont="1" applyBorder="1" applyAlignment="1">
      <alignment horizontal="center"/>
    </xf>
    <xf numFmtId="0" fontId="20" fillId="0" borderId="20" xfId="3" applyFont="1" applyBorder="1"/>
    <xf numFmtId="0" fontId="18" fillId="0" borderId="0" xfId="3" applyFont="1"/>
    <xf numFmtId="0" fontId="18" fillId="0" borderId="0" xfId="3" applyFont="1" applyAlignment="1">
      <alignment horizontal="center"/>
    </xf>
    <xf numFmtId="49" fontId="18" fillId="0" borderId="0" xfId="3" applyNumberFormat="1" applyFont="1" applyAlignment="1">
      <alignment horizontal="center"/>
    </xf>
    <xf numFmtId="0" fontId="20" fillId="5" borderId="0" xfId="3" applyFont="1" applyFill="1"/>
    <xf numFmtId="0" fontId="20" fillId="5" borderId="0" xfId="3" applyFont="1" applyFill="1" applyAlignment="1">
      <alignment horizontal="center"/>
    </xf>
    <xf numFmtId="0" fontId="20" fillId="0" borderId="0" xfId="3" applyFont="1" applyAlignment="1">
      <alignment horizontal="center"/>
    </xf>
    <xf numFmtId="0" fontId="20" fillId="8" borderId="0" xfId="3" applyFont="1" applyFill="1" applyAlignment="1">
      <alignment horizontal="left"/>
    </xf>
    <xf numFmtId="0" fontId="20" fillId="8" borderId="0" xfId="3" applyFont="1" applyFill="1" applyAlignment="1">
      <alignment horizontal="center"/>
    </xf>
    <xf numFmtId="49" fontId="20" fillId="8" borderId="0" xfId="3" applyNumberFormat="1" applyFont="1" applyFill="1" applyAlignment="1">
      <alignment horizontal="center"/>
    </xf>
    <xf numFmtId="0" fontId="18" fillId="8" borderId="0" xfId="3" applyFont="1" applyFill="1" applyAlignment="1">
      <alignment horizontal="left"/>
    </xf>
    <xf numFmtId="0" fontId="18" fillId="8" borderId="0" xfId="3" applyFont="1" applyFill="1" applyAlignment="1">
      <alignment horizontal="center"/>
    </xf>
    <xf numFmtId="49" fontId="18" fillId="8" borderId="0" xfId="3" applyNumberFormat="1" applyFont="1" applyFill="1" applyAlignment="1">
      <alignment horizontal="center"/>
    </xf>
    <xf numFmtId="0" fontId="18" fillId="8" borderId="14" xfId="3" applyFont="1" applyFill="1" applyBorder="1"/>
    <xf numFmtId="0" fontId="57" fillId="0" borderId="0" xfId="3" applyFont="1"/>
    <xf numFmtId="0" fontId="12" fillId="0" borderId="10" xfId="3" applyFont="1" applyBorder="1"/>
    <xf numFmtId="0" fontId="12" fillId="0" borderId="0" xfId="3" applyFont="1"/>
    <xf numFmtId="49" fontId="12" fillId="0" borderId="0" xfId="3" applyNumberFormat="1" applyFont="1" applyAlignment="1">
      <alignment horizontal="left"/>
    </xf>
    <xf numFmtId="16" fontId="12" fillId="0" borderId="9" xfId="3" applyNumberFormat="1" applyFont="1" applyBorder="1"/>
    <xf numFmtId="49" fontId="20" fillId="5" borderId="0" xfId="3" applyNumberFormat="1" applyFont="1" applyFill="1" applyAlignment="1">
      <alignment horizontal="center"/>
    </xf>
    <xf numFmtId="49" fontId="20" fillId="0" borderId="0" xfId="3" applyNumberFormat="1" applyFont="1" applyAlignment="1">
      <alignment horizontal="center"/>
    </xf>
    <xf numFmtId="0" fontId="22" fillId="0" borderId="15" xfId="3" applyFont="1" applyBorder="1"/>
    <xf numFmtId="0" fontId="18" fillId="5" borderId="0" xfId="3" applyFont="1" applyFill="1"/>
    <xf numFmtId="0" fontId="18" fillId="5" borderId="0" xfId="3" applyFont="1" applyFill="1" applyAlignment="1">
      <alignment horizontal="center"/>
    </xf>
    <xf numFmtId="49" fontId="18" fillId="5" borderId="0" xfId="3" applyNumberFormat="1" applyFont="1" applyFill="1" applyAlignment="1">
      <alignment horizontal="center"/>
    </xf>
    <xf numFmtId="0" fontId="18" fillId="5" borderId="14" xfId="3" applyFont="1" applyFill="1" applyBorder="1"/>
    <xf numFmtId="0" fontId="20" fillId="8" borderId="0" xfId="3" applyFont="1" applyFill="1"/>
    <xf numFmtId="0" fontId="53" fillId="5" borderId="0" xfId="3" applyFont="1" applyFill="1"/>
    <xf numFmtId="0" fontId="53" fillId="8" borderId="0" xfId="3" applyFont="1" applyFill="1"/>
    <xf numFmtId="0" fontId="52" fillId="0" borderId="15" xfId="3" applyFont="1" applyBorder="1"/>
    <xf numFmtId="8" fontId="16" fillId="0" borderId="0" xfId="3" applyNumberFormat="1"/>
    <xf numFmtId="4" fontId="58" fillId="0" borderId="0" xfId="4" applyNumberFormat="1" applyFont="1"/>
    <xf numFmtId="8" fontId="58" fillId="0" borderId="0" xfId="4" applyNumberFormat="1" applyFont="1"/>
    <xf numFmtId="0" fontId="1" fillId="0" borderId="0" xfId="3" applyFont="1"/>
    <xf numFmtId="0" fontId="1" fillId="0" borderId="0" xfId="3" applyFont="1" applyAlignment="1">
      <alignment vertical="center"/>
    </xf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horizontal="center" vertical="center"/>
    </xf>
    <xf numFmtId="0" fontId="41" fillId="0" borderId="0" xfId="3" applyFont="1" applyAlignment="1">
      <alignment vertical="center"/>
    </xf>
    <xf numFmtId="0" fontId="1" fillId="0" borderId="18" xfId="3" applyFont="1" applyBorder="1" applyAlignment="1">
      <alignment horizontal="center" vertical="center"/>
    </xf>
    <xf numFmtId="17" fontId="41" fillId="0" borderId="17" xfId="3" applyNumberFormat="1" applyFont="1" applyBorder="1" applyAlignment="1">
      <alignment vertical="center"/>
    </xf>
    <xf numFmtId="0" fontId="41" fillId="16" borderId="45" xfId="3" applyFont="1" applyFill="1" applyBorder="1" applyAlignment="1">
      <alignment horizontal="left" vertical="center"/>
    </xf>
    <xf numFmtId="0" fontId="41" fillId="16" borderId="44" xfId="3" applyFont="1" applyFill="1" applyBorder="1" applyAlignment="1">
      <alignment horizontal="center" vertical="center"/>
    </xf>
    <xf numFmtId="0" fontId="41" fillId="16" borderId="44" xfId="3" applyFont="1" applyFill="1" applyBorder="1" applyAlignment="1">
      <alignment horizontal="left" vertical="center"/>
    </xf>
    <xf numFmtId="0" fontId="41" fillId="16" borderId="43" xfId="3" applyFont="1" applyFill="1" applyBorder="1" applyAlignment="1">
      <alignment vertical="center"/>
    </xf>
    <xf numFmtId="0" fontId="1" fillId="0" borderId="41" xfId="3" applyFont="1" applyBorder="1" applyAlignment="1">
      <alignment horizontal="left" vertical="center"/>
    </xf>
    <xf numFmtId="0" fontId="1" fillId="0" borderId="23" xfId="3" applyFont="1" applyBorder="1" applyAlignment="1">
      <alignment horizontal="center" vertical="center"/>
    </xf>
    <xf numFmtId="0" fontId="1" fillId="0" borderId="23" xfId="3" applyFont="1" applyBorder="1" applyAlignment="1">
      <alignment horizontal="left" vertical="center"/>
    </xf>
    <xf numFmtId="0" fontId="41" fillId="0" borderId="40" xfId="3" applyFont="1" applyBorder="1" applyAlignment="1">
      <alignment vertical="center"/>
    </xf>
    <xf numFmtId="0" fontId="41" fillId="16" borderId="41" xfId="3" applyFont="1" applyFill="1" applyBorder="1" applyAlignment="1">
      <alignment horizontal="left" vertical="center"/>
    </xf>
    <xf numFmtId="0" fontId="41" fillId="16" borderId="23" xfId="3" applyFont="1" applyFill="1" applyBorder="1" applyAlignment="1">
      <alignment horizontal="center" vertical="center"/>
    </xf>
    <xf numFmtId="0" fontId="41" fillId="16" borderId="23" xfId="3" applyFont="1" applyFill="1" applyBorder="1" applyAlignment="1">
      <alignment horizontal="left" vertical="center"/>
    </xf>
    <xf numFmtId="0" fontId="41" fillId="16" borderId="40" xfId="3" applyFont="1" applyFill="1" applyBorder="1" applyAlignment="1">
      <alignment vertical="center"/>
    </xf>
    <xf numFmtId="0" fontId="0" fillId="0" borderId="23" xfId="3" applyFont="1" applyBorder="1" applyAlignment="1">
      <alignment horizontal="left" vertical="center"/>
    </xf>
    <xf numFmtId="0" fontId="41" fillId="0" borderId="41" xfId="3" applyFont="1" applyBorder="1" applyAlignment="1">
      <alignment horizontal="left" vertical="center"/>
    </xf>
    <xf numFmtId="0" fontId="41" fillId="0" borderId="23" xfId="3" applyFont="1" applyBorder="1" applyAlignment="1">
      <alignment horizontal="center" vertical="center"/>
    </xf>
    <xf numFmtId="0" fontId="41" fillId="0" borderId="23" xfId="3" applyFont="1" applyBorder="1" applyAlignment="1">
      <alignment horizontal="left" vertical="center"/>
    </xf>
    <xf numFmtId="0" fontId="44" fillId="0" borderId="41" xfId="3" applyFont="1" applyBorder="1" applyAlignment="1">
      <alignment horizontal="left" vertical="center"/>
    </xf>
    <xf numFmtId="16" fontId="44" fillId="0" borderId="23" xfId="3" quotePrefix="1" applyNumberFormat="1" applyFont="1" applyBorder="1" applyAlignment="1">
      <alignment horizontal="center" vertical="center"/>
    </xf>
    <xf numFmtId="0" fontId="44" fillId="0" borderId="23" xfId="3" applyFont="1" applyBorder="1" applyAlignment="1">
      <alignment horizontal="left" vertical="center"/>
    </xf>
    <xf numFmtId="0" fontId="41" fillId="0" borderId="40" xfId="3" quotePrefix="1" applyFont="1" applyBorder="1" applyAlignment="1">
      <alignment vertical="center"/>
    </xf>
    <xf numFmtId="0" fontId="0" fillId="0" borderId="41" xfId="3" applyFont="1" applyBorder="1" applyAlignment="1">
      <alignment horizontal="left" vertical="center"/>
    </xf>
    <xf numFmtId="17" fontId="41" fillId="0" borderId="40" xfId="3" applyNumberFormat="1" applyFont="1" applyBorder="1" applyAlignment="1">
      <alignment vertical="center"/>
    </xf>
    <xf numFmtId="17" fontId="41" fillId="16" borderId="40" xfId="3" applyNumberFormat="1" applyFont="1" applyFill="1" applyBorder="1" applyAlignment="1">
      <alignment vertical="center"/>
    </xf>
    <xf numFmtId="0" fontId="44" fillId="0" borderId="23" xfId="3" applyFont="1" applyBorder="1" applyAlignment="1">
      <alignment horizontal="center" vertical="center"/>
    </xf>
    <xf numFmtId="16" fontId="41" fillId="16" borderId="23" xfId="3" quotePrefix="1" applyNumberFormat="1" applyFont="1" applyFill="1" applyBorder="1" applyAlignment="1">
      <alignment horizontal="center" vertical="center"/>
    </xf>
    <xf numFmtId="0" fontId="41" fillId="16" borderId="40" xfId="3" quotePrefix="1" applyFont="1" applyFill="1" applyBorder="1" applyAlignment="1">
      <alignment vertical="center"/>
    </xf>
    <xf numFmtId="0" fontId="41" fillId="0" borderId="42" xfId="3" applyFont="1" applyBorder="1" applyAlignment="1">
      <alignment horizontal="left" vertical="center"/>
    </xf>
    <xf numFmtId="0" fontId="41" fillId="0" borderId="24" xfId="3" applyFont="1" applyBorder="1" applyAlignment="1">
      <alignment horizontal="center" vertical="center"/>
    </xf>
    <xf numFmtId="0" fontId="41" fillId="0" borderId="24" xfId="3" applyFont="1" applyBorder="1" applyAlignment="1">
      <alignment horizontal="left" vertical="center"/>
    </xf>
    <xf numFmtId="0" fontId="41" fillId="0" borderId="43" xfId="3" applyFont="1" applyBorder="1" applyAlignment="1">
      <alignment vertical="center"/>
    </xf>
    <xf numFmtId="17" fontId="41" fillId="0" borderId="0" xfId="3" quotePrefix="1" applyNumberFormat="1" applyFont="1"/>
    <xf numFmtId="16" fontId="44" fillId="0" borderId="23" xfId="3" applyNumberFormat="1" applyFont="1" applyBorder="1" applyAlignment="1">
      <alignment horizontal="center" vertical="center"/>
    </xf>
    <xf numFmtId="16" fontId="1" fillId="0" borderId="23" xfId="3" applyNumberFormat="1" applyFont="1" applyBorder="1" applyAlignment="1">
      <alignment horizontal="center" vertical="center"/>
    </xf>
    <xf numFmtId="16" fontId="41" fillId="0" borderId="23" xfId="3" applyNumberFormat="1" applyFont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51" fillId="0" borderId="0" xfId="3" applyFont="1"/>
    <xf numFmtId="0" fontId="50" fillId="2" borderId="37" xfId="3" applyFont="1" applyFill="1" applyBorder="1" applyAlignment="1">
      <alignment horizontal="left" vertical="center"/>
    </xf>
    <xf numFmtId="0" fontId="50" fillId="2" borderId="38" xfId="3" applyFont="1" applyFill="1" applyBorder="1" applyAlignment="1">
      <alignment horizontal="left" vertical="center"/>
    </xf>
    <xf numFmtId="0" fontId="49" fillId="2" borderId="39" xfId="3" applyFont="1" applyFill="1" applyBorder="1" applyAlignment="1">
      <alignment vertical="center"/>
    </xf>
    <xf numFmtId="0" fontId="25" fillId="0" borderId="0" xfId="5" applyFont="1" applyAlignment="1">
      <alignment vertical="center"/>
    </xf>
    <xf numFmtId="0" fontId="25" fillId="0" borderId="0" xfId="5" applyFont="1" applyAlignment="1">
      <alignment horizontal="left" vertical="center"/>
    </xf>
    <xf numFmtId="0" fontId="25" fillId="0" borderId="0" xfId="5" applyFont="1" applyAlignment="1">
      <alignment horizontal="center" vertical="center"/>
    </xf>
    <xf numFmtId="0" fontId="24" fillId="0" borderId="0" xfId="5" applyFont="1" applyAlignment="1">
      <alignment vertical="center"/>
    </xf>
    <xf numFmtId="0" fontId="51" fillId="0" borderId="0" xfId="5"/>
    <xf numFmtId="0" fontId="42" fillId="9" borderId="16" xfId="5" applyFont="1" applyFill="1" applyBorder="1" applyAlignment="1">
      <alignment horizontal="left" vertical="center"/>
    </xf>
    <xf numFmtId="17" fontId="18" fillId="0" borderId="16" xfId="5" applyNumberFormat="1" applyFont="1" applyBorder="1" applyAlignment="1">
      <alignment horizontal="left" vertical="center"/>
    </xf>
    <xf numFmtId="0" fontId="18" fillId="8" borderId="16" xfId="5" applyFont="1" applyFill="1" applyBorder="1" applyAlignment="1">
      <alignment horizontal="left" vertical="center"/>
    </xf>
    <xf numFmtId="0" fontId="18" fillId="8" borderId="16" xfId="5" applyFont="1" applyFill="1" applyBorder="1" applyAlignment="1">
      <alignment horizontal="center" vertical="center"/>
    </xf>
    <xf numFmtId="0" fontId="41" fillId="8" borderId="16" xfId="5" applyFont="1" applyFill="1" applyBorder="1" applyAlignment="1">
      <alignment horizontal="left" vertical="center"/>
    </xf>
    <xf numFmtId="0" fontId="20" fillId="8" borderId="16" xfId="5" applyFont="1" applyFill="1" applyBorder="1" applyAlignment="1">
      <alignment horizontal="left" vertical="center"/>
    </xf>
    <xf numFmtId="0" fontId="20" fillId="8" borderId="16" xfId="5" applyFont="1" applyFill="1" applyBorder="1" applyAlignment="1">
      <alignment horizontal="center" vertical="center"/>
    </xf>
    <xf numFmtId="0" fontId="1" fillId="8" borderId="16" xfId="5" applyFont="1" applyFill="1" applyBorder="1" applyAlignment="1">
      <alignment horizontal="left" vertical="center"/>
    </xf>
    <xf numFmtId="0" fontId="1" fillId="8" borderId="16" xfId="5" applyFont="1" applyFill="1" applyBorder="1" applyAlignment="1">
      <alignment horizontal="center" vertical="center"/>
    </xf>
    <xf numFmtId="0" fontId="41" fillId="8" borderId="16" xfId="5" applyFont="1" applyFill="1" applyBorder="1" applyAlignment="1">
      <alignment horizontal="center" vertical="center"/>
    </xf>
    <xf numFmtId="17" fontId="41" fillId="0" borderId="16" xfId="5" applyNumberFormat="1" applyFont="1" applyBorder="1" applyAlignment="1">
      <alignment vertical="center"/>
    </xf>
    <xf numFmtId="0" fontId="1" fillId="0" borderId="16" xfId="5" applyFont="1" applyBorder="1" applyAlignment="1">
      <alignment vertical="center"/>
    </xf>
    <xf numFmtId="0" fontId="1" fillId="0" borderId="16" xfId="5" applyFont="1" applyBorder="1" applyAlignment="1">
      <alignment horizontal="center" vertical="center"/>
    </xf>
    <xf numFmtId="0" fontId="1" fillId="0" borderId="16" xfId="5" applyFont="1" applyBorder="1" applyAlignment="1">
      <alignment horizontal="left" vertical="center"/>
    </xf>
    <xf numFmtId="0" fontId="44" fillId="8" borderId="16" xfId="5" applyFont="1" applyFill="1" applyBorder="1" applyAlignment="1">
      <alignment vertical="center"/>
    </xf>
    <xf numFmtId="0" fontId="44" fillId="8" borderId="16" xfId="5" applyFont="1" applyFill="1" applyBorder="1" applyAlignment="1">
      <alignment horizontal="center" vertical="center"/>
    </xf>
    <xf numFmtId="0" fontId="44" fillId="8" borderId="16" xfId="5" applyFont="1" applyFill="1" applyBorder="1" applyAlignment="1">
      <alignment horizontal="left" vertical="center"/>
    </xf>
    <xf numFmtId="0" fontId="20" fillId="8" borderId="16" xfId="5" applyFont="1" applyFill="1" applyBorder="1" applyAlignment="1">
      <alignment vertical="center"/>
    </xf>
    <xf numFmtId="16" fontId="20" fillId="8" borderId="16" xfId="5" applyNumberFormat="1" applyFont="1" applyFill="1" applyBorder="1" applyAlignment="1">
      <alignment horizontal="center" vertical="center"/>
    </xf>
    <xf numFmtId="0" fontId="41" fillId="0" borderId="16" xfId="5" applyFont="1" applyBorder="1" applyAlignment="1">
      <alignment vertical="center"/>
    </xf>
    <xf numFmtId="0" fontId="41" fillId="0" borderId="16" xfId="5" applyFont="1" applyBorder="1" applyAlignment="1">
      <alignment horizontal="center" vertical="center"/>
    </xf>
    <xf numFmtId="0" fontId="41" fillId="0" borderId="16" xfId="5" applyFont="1" applyBorder="1" applyAlignment="1">
      <alignment horizontal="left" vertical="center"/>
    </xf>
    <xf numFmtId="16" fontId="1" fillId="0" borderId="16" xfId="5" applyNumberFormat="1" applyFont="1" applyBorder="1" applyAlignment="1">
      <alignment horizontal="center" vertical="center"/>
    </xf>
    <xf numFmtId="0" fontId="44" fillId="0" borderId="16" xfId="5" applyFont="1" applyBorder="1" applyAlignment="1">
      <alignment vertical="center"/>
    </xf>
    <xf numFmtId="0" fontId="44" fillId="0" borderId="16" xfId="5" applyFont="1" applyBorder="1" applyAlignment="1">
      <alignment horizontal="center" vertical="center"/>
    </xf>
    <xf numFmtId="0" fontId="44" fillId="0" borderId="16" xfId="5" applyFont="1" applyBorder="1" applyAlignment="1">
      <alignment horizontal="left" vertical="center"/>
    </xf>
    <xf numFmtId="16" fontId="41" fillId="0" borderId="16" xfId="5" applyNumberFormat="1" applyFont="1" applyBorder="1" applyAlignment="1">
      <alignment horizontal="center" vertical="center"/>
    </xf>
    <xf numFmtId="0" fontId="42" fillId="9" borderId="14" xfId="3" applyFont="1" applyFill="1" applyBorder="1" applyAlignment="1">
      <alignment horizontal="left" vertical="center"/>
    </xf>
    <xf numFmtId="0" fontId="42" fillId="9" borderId="0" xfId="3" applyFont="1" applyFill="1" applyAlignment="1">
      <alignment horizontal="left" vertical="center"/>
    </xf>
    <xf numFmtId="0" fontId="42" fillId="9" borderId="15" xfId="3" applyFont="1" applyFill="1" applyBorder="1" applyAlignment="1">
      <alignment horizontal="left" vertical="center"/>
    </xf>
    <xf numFmtId="0" fontId="20" fillId="0" borderId="0" xfId="4" applyFont="1"/>
    <xf numFmtId="0" fontId="34" fillId="0" borderId="0" xfId="4" applyFont="1" applyAlignment="1">
      <alignment horizontal="center"/>
    </xf>
    <xf numFmtId="0" fontId="20" fillId="0" borderId="0" xfId="4" applyFont="1" applyAlignment="1">
      <alignment horizontal="center"/>
    </xf>
    <xf numFmtId="49" fontId="20" fillId="0" borderId="0" xfId="4" applyNumberFormat="1" applyFont="1"/>
    <xf numFmtId="49" fontId="20" fillId="0" borderId="0" xfId="4" applyNumberFormat="1" applyFont="1" applyAlignment="1">
      <alignment horizontal="center"/>
    </xf>
    <xf numFmtId="164" fontId="35" fillId="0" borderId="0" xfId="4" applyNumberFormat="1" applyFont="1" applyAlignment="1">
      <alignment horizontal="left"/>
    </xf>
    <xf numFmtId="0" fontId="35" fillId="0" borderId="0" xfId="4" applyFont="1" applyAlignment="1">
      <alignment horizontal="left" wrapText="1"/>
    </xf>
    <xf numFmtId="0" fontId="63" fillId="0" borderId="0" xfId="4" applyFont="1"/>
    <xf numFmtId="0" fontId="5" fillId="0" borderId="0" xfId="4" applyFont="1"/>
    <xf numFmtId="0" fontId="20" fillId="0" borderId="0" xfId="4" applyFont="1" applyAlignment="1">
      <alignment horizontal="left" wrapText="1"/>
    </xf>
    <xf numFmtId="16" fontId="45" fillId="0" borderId="20" xfId="2" applyNumberFormat="1" applyFont="1" applyFill="1" applyBorder="1" applyAlignment="1">
      <alignment horizontal="left" vertical="center"/>
    </xf>
    <xf numFmtId="0" fontId="45" fillId="0" borderId="21" xfId="2" applyNumberFormat="1" applyFont="1" applyFill="1" applyBorder="1" applyAlignment="1">
      <alignment horizontal="left" vertical="center"/>
    </xf>
    <xf numFmtId="0" fontId="45" fillId="0" borderId="21" xfId="2" applyFont="1" applyFill="1" applyBorder="1" applyAlignment="1">
      <alignment horizontal="left" vertical="center"/>
    </xf>
    <xf numFmtId="0" fontId="45" fillId="0" borderId="22" xfId="2" applyFont="1" applyFill="1" applyBorder="1" applyAlignment="1">
      <alignment horizontal="left" vertical="center"/>
    </xf>
    <xf numFmtId="0" fontId="29" fillId="0" borderId="12" xfId="5" applyFont="1" applyBorder="1"/>
    <xf numFmtId="0" fontId="29" fillId="0" borderId="12" xfId="5" applyFont="1" applyBorder="1" applyAlignment="1">
      <alignment horizontal="left"/>
    </xf>
    <xf numFmtId="0" fontId="29" fillId="0" borderId="11" xfId="5" applyFont="1" applyBorder="1"/>
    <xf numFmtId="0" fontId="12" fillId="14" borderId="10" xfId="5" applyFont="1" applyFill="1" applyBorder="1"/>
    <xf numFmtId="0" fontId="32" fillId="14" borderId="0" xfId="5" applyFont="1" applyFill="1"/>
    <xf numFmtId="0" fontId="32" fillId="14" borderId="0" xfId="5" applyFont="1" applyFill="1" applyAlignment="1">
      <alignment horizontal="left"/>
    </xf>
    <xf numFmtId="0" fontId="32" fillId="14" borderId="9" xfId="5" applyFont="1" applyFill="1" applyBorder="1"/>
    <xf numFmtId="0" fontId="12" fillId="0" borderId="10" xfId="5" applyFont="1" applyBorder="1"/>
    <xf numFmtId="0" fontId="32" fillId="0" borderId="0" xfId="5" applyFont="1"/>
    <xf numFmtId="49" fontId="32" fillId="0" borderId="0" xfId="5" applyNumberFormat="1" applyFont="1" applyAlignment="1">
      <alignment horizontal="left"/>
    </xf>
    <xf numFmtId="0" fontId="32" fillId="0" borderId="9" xfId="5" applyFont="1" applyBorder="1"/>
    <xf numFmtId="0" fontId="32" fillId="0" borderId="0" xfId="5" applyFont="1" applyAlignment="1">
      <alignment horizontal="left"/>
    </xf>
    <xf numFmtId="0" fontId="29" fillId="14" borderId="0" xfId="5" applyFont="1" applyFill="1"/>
    <xf numFmtId="0" fontId="29" fillId="14" borderId="0" xfId="5" applyFont="1" applyFill="1" applyAlignment="1">
      <alignment horizontal="left"/>
    </xf>
    <xf numFmtId="0" fontId="29" fillId="14" borderId="9" xfId="5" applyFont="1" applyFill="1" applyBorder="1"/>
    <xf numFmtId="49" fontId="32" fillId="14" borderId="0" xfId="5" applyNumberFormat="1" applyFont="1" applyFill="1" applyAlignment="1">
      <alignment horizontal="left"/>
    </xf>
    <xf numFmtId="16" fontId="32" fillId="0" borderId="0" xfId="5" applyNumberFormat="1" applyFont="1" applyAlignment="1">
      <alignment horizontal="left"/>
    </xf>
    <xf numFmtId="0" fontId="29" fillId="0" borderId="0" xfId="5" applyFont="1"/>
    <xf numFmtId="0" fontId="29" fillId="0" borderId="0" xfId="5" applyFont="1" applyAlignment="1">
      <alignment horizontal="left"/>
    </xf>
    <xf numFmtId="0" fontId="29" fillId="0" borderId="9" xfId="5" applyFont="1" applyBorder="1"/>
    <xf numFmtId="0" fontId="31" fillId="13" borderId="13" xfId="5" applyFont="1" applyFill="1" applyBorder="1"/>
    <xf numFmtId="0" fontId="31" fillId="13" borderId="4" xfId="5" applyFont="1" applyFill="1" applyBorder="1"/>
    <xf numFmtId="0" fontId="31" fillId="0" borderId="13" xfId="5" applyFont="1" applyBorder="1"/>
    <xf numFmtId="0" fontId="31" fillId="0" borderId="4" xfId="5" applyFont="1" applyBorder="1"/>
    <xf numFmtId="0" fontId="12" fillId="2" borderId="3" xfId="5" applyFont="1" applyFill="1" applyBorder="1" applyAlignment="1">
      <alignment vertical="top"/>
    </xf>
    <xf numFmtId="0" fontId="12" fillId="2" borderId="2" xfId="5" applyFont="1" applyFill="1" applyBorder="1" applyAlignment="1">
      <alignment vertical="top"/>
    </xf>
    <xf numFmtId="0" fontId="6" fillId="2" borderId="1" xfId="5" applyFont="1" applyFill="1" applyBorder="1" applyAlignment="1">
      <alignment vertical="top"/>
    </xf>
    <xf numFmtId="0" fontId="50" fillId="0" borderId="0" xfId="4" applyFont="1"/>
    <xf numFmtId="0" fontId="43" fillId="0" borderId="0" xfId="4" applyFont="1"/>
    <xf numFmtId="0" fontId="50" fillId="0" borderId="0" xfId="4" applyFont="1" applyFill="1"/>
    <xf numFmtId="0" fontId="33" fillId="0" borderId="3" xfId="0" applyFont="1" applyFill="1" applyBorder="1" applyAlignment="1">
      <alignment horizontal="left" vertical="top"/>
    </xf>
    <xf numFmtId="0" fontId="67" fillId="0" borderId="9" xfId="4" applyFont="1" applyBorder="1"/>
    <xf numFmtId="49" fontId="5" fillId="0" borderId="0" xfId="4" applyNumberFormat="1" applyFont="1" applyBorder="1" applyAlignment="1">
      <alignment horizontal="center"/>
    </xf>
    <xf numFmtId="49" fontId="5" fillId="0" borderId="0" xfId="4" applyNumberFormat="1" applyFont="1" applyBorder="1"/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 wrapText="1"/>
    </xf>
    <xf numFmtId="0" fontId="66" fillId="0" borderId="10" xfId="4" applyFont="1" applyBorder="1" applyAlignment="1">
      <alignment horizontal="center"/>
    </xf>
    <xf numFmtId="0" fontId="61" fillId="0" borderId="9" xfId="4" applyFont="1" applyBorder="1" applyAlignment="1">
      <alignment horizontal="left"/>
    </xf>
    <xf numFmtId="0" fontId="61" fillId="0" borderId="0" xfId="4" applyFont="1" applyBorder="1" applyAlignment="1">
      <alignment horizontal="left"/>
    </xf>
    <xf numFmtId="0" fontId="59" fillId="0" borderId="0" xfId="4" applyFont="1" applyBorder="1" applyAlignment="1">
      <alignment horizontal="left" wrapText="1"/>
    </xf>
    <xf numFmtId="0" fontId="60" fillId="0" borderId="10" xfId="4" applyFont="1" applyBorder="1" applyAlignment="1">
      <alignment horizontal="center"/>
    </xf>
    <xf numFmtId="0" fontId="20" fillId="0" borderId="9" xfId="4" applyFont="1" applyBorder="1"/>
    <xf numFmtId="49" fontId="20" fillId="0" borderId="0" xfId="4" applyNumberFormat="1" applyFont="1" applyBorder="1" applyAlignment="1">
      <alignment horizontal="center"/>
    </xf>
    <xf numFmtId="49" fontId="20" fillId="0" borderId="0" xfId="4" applyNumberFormat="1" applyFont="1" applyBorder="1"/>
    <xf numFmtId="0" fontId="20" fillId="0" borderId="0" xfId="4" applyFont="1" applyBorder="1" applyAlignment="1">
      <alignment horizontal="center"/>
    </xf>
    <xf numFmtId="0" fontId="20" fillId="0" borderId="0" xfId="4" applyFont="1" applyBorder="1" applyAlignment="1">
      <alignment horizontal="left" wrapText="1"/>
    </xf>
    <xf numFmtId="0" fontId="34" fillId="0" borderId="10" xfId="4" applyFont="1" applyBorder="1" applyAlignment="1">
      <alignment horizontal="center"/>
    </xf>
    <xf numFmtId="0" fontId="49" fillId="12" borderId="9" xfId="4" applyFont="1" applyFill="1" applyBorder="1"/>
    <xf numFmtId="49" fontId="49" fillId="12" borderId="0" xfId="4" applyNumberFormat="1" applyFont="1" applyFill="1" applyBorder="1" applyAlignment="1">
      <alignment horizontal="center"/>
    </xf>
    <xf numFmtId="49" fontId="49" fillId="12" borderId="0" xfId="4" applyNumberFormat="1" applyFont="1" applyFill="1" applyBorder="1"/>
    <xf numFmtId="0" fontId="49" fillId="12" borderId="0" xfId="4" applyFont="1" applyFill="1" applyBorder="1" applyAlignment="1">
      <alignment horizontal="center"/>
    </xf>
    <xf numFmtId="0" fontId="49" fillId="12" borderId="0" xfId="4" applyFont="1" applyFill="1" applyBorder="1" applyAlignment="1">
      <alignment horizontal="left" wrapText="1"/>
    </xf>
    <xf numFmtId="0" fontId="80" fillId="12" borderId="10" xfId="4" applyFont="1" applyFill="1" applyBorder="1" applyAlignment="1">
      <alignment horizontal="center"/>
    </xf>
    <xf numFmtId="164" fontId="68" fillId="0" borderId="9" xfId="4" applyNumberFormat="1" applyFont="1" applyBorder="1" applyAlignment="1">
      <alignment horizontal="left"/>
    </xf>
    <xf numFmtId="49" fontId="68" fillId="0" borderId="0" xfId="4" applyNumberFormat="1" applyFont="1" applyBorder="1" applyAlignment="1">
      <alignment horizontal="center"/>
    </xf>
    <xf numFmtId="49" fontId="68" fillId="0" borderId="0" xfId="4" applyNumberFormat="1" applyFont="1" applyBorder="1" applyAlignment="1">
      <alignment horizontal="left"/>
    </xf>
    <xf numFmtId="164" fontId="68" fillId="0" borderId="0" xfId="4" applyNumberFormat="1" applyFont="1" applyBorder="1" applyAlignment="1">
      <alignment horizontal="center"/>
    </xf>
    <xf numFmtId="0" fontId="68" fillId="0" borderId="0" xfId="4" applyFont="1" applyBorder="1" applyAlignment="1">
      <alignment horizontal="left" wrapText="1"/>
    </xf>
    <xf numFmtId="0" fontId="64" fillId="0" borderId="10" xfId="4" applyFont="1" applyBorder="1" applyAlignment="1">
      <alignment horizontal="center"/>
    </xf>
    <xf numFmtId="0" fontId="61" fillId="0" borderId="10" xfId="4" applyFont="1" applyBorder="1" applyAlignment="1">
      <alignment horizontal="center"/>
    </xf>
    <xf numFmtId="165" fontId="68" fillId="0" borderId="0" xfId="4" applyNumberFormat="1" applyFont="1" applyBorder="1" applyAlignment="1">
      <alignment horizontal="left"/>
    </xf>
    <xf numFmtId="164" fontId="69" fillId="0" borderId="9" xfId="4" applyNumberFormat="1" applyFont="1" applyBorder="1" applyAlignment="1">
      <alignment horizontal="left"/>
    </xf>
    <xf numFmtId="49" fontId="69" fillId="0" borderId="0" xfId="4" applyNumberFormat="1" applyFont="1" applyBorder="1" applyAlignment="1">
      <alignment horizontal="center"/>
    </xf>
    <xf numFmtId="49" fontId="69" fillId="0" borderId="0" xfId="4" applyNumberFormat="1" applyFont="1" applyBorder="1" applyAlignment="1">
      <alignment horizontal="left"/>
    </xf>
    <xf numFmtId="164" fontId="69" fillId="0" borderId="0" xfId="4" applyNumberFormat="1" applyFont="1" applyBorder="1" applyAlignment="1">
      <alignment horizontal="center"/>
    </xf>
    <xf numFmtId="0" fontId="69" fillId="0" borderId="0" xfId="4" applyFont="1" applyBorder="1" applyAlignment="1">
      <alignment horizontal="left" wrapText="1"/>
    </xf>
    <xf numFmtId="0" fontId="63" fillId="0" borderId="9" xfId="4" applyFont="1" applyBorder="1"/>
    <xf numFmtId="49" fontId="63" fillId="0" borderId="0" xfId="4" applyNumberFormat="1" applyFont="1" applyBorder="1" applyAlignment="1">
      <alignment horizontal="center"/>
    </xf>
    <xf numFmtId="49" fontId="63" fillId="0" borderId="0" xfId="4" applyNumberFormat="1" applyFont="1" applyBorder="1"/>
    <xf numFmtId="0" fontId="63" fillId="0" borderId="0" xfId="4" applyFont="1" applyBorder="1" applyAlignment="1">
      <alignment horizontal="center"/>
    </xf>
    <xf numFmtId="0" fontId="63" fillId="0" borderId="0" xfId="4" applyFont="1" applyBorder="1" applyAlignment="1">
      <alignment horizontal="left" wrapText="1"/>
    </xf>
    <xf numFmtId="0" fontId="61" fillId="0" borderId="9" xfId="4" applyFont="1" applyBorder="1"/>
    <xf numFmtId="0" fontId="70" fillId="0" borderId="0" xfId="4" applyFont="1" applyBorder="1" applyAlignment="1">
      <alignment horizontal="left" wrapText="1"/>
    </xf>
    <xf numFmtId="0" fontId="70" fillId="0" borderId="0" xfId="4" applyFont="1" applyBorder="1"/>
    <xf numFmtId="164" fontId="74" fillId="0" borderId="9" xfId="4" applyNumberFormat="1" applyFont="1" applyBorder="1" applyAlignment="1">
      <alignment horizontal="left"/>
    </xf>
    <xf numFmtId="49" fontId="74" fillId="0" borderId="0" xfId="4" applyNumberFormat="1" applyFont="1" applyBorder="1" applyAlignment="1">
      <alignment horizontal="center"/>
    </xf>
    <xf numFmtId="164" fontId="74" fillId="0" borderId="0" xfId="4" applyNumberFormat="1" applyFont="1" applyBorder="1" applyAlignment="1">
      <alignment horizontal="left"/>
    </xf>
    <xf numFmtId="164" fontId="74" fillId="0" borderId="0" xfId="4" applyNumberFormat="1" applyFont="1" applyBorder="1" applyAlignment="1">
      <alignment horizontal="center"/>
    </xf>
    <xf numFmtId="49" fontId="75" fillId="0" borderId="0" xfId="4" applyNumberFormat="1" applyFont="1" applyBorder="1" applyAlignment="1">
      <alignment horizontal="center"/>
    </xf>
    <xf numFmtId="49" fontId="65" fillId="0" borderId="0" xfId="4" applyNumberFormat="1" applyFont="1" applyBorder="1" applyAlignment="1">
      <alignment horizontal="center"/>
    </xf>
    <xf numFmtId="164" fontId="69" fillId="0" borderId="0" xfId="4" applyNumberFormat="1" applyFont="1" applyBorder="1" applyAlignment="1">
      <alignment horizontal="left"/>
    </xf>
    <xf numFmtId="164" fontId="68" fillId="0" borderId="0" xfId="4" applyNumberFormat="1" applyFont="1" applyBorder="1" applyAlignment="1">
      <alignment horizontal="left"/>
    </xf>
    <xf numFmtId="0" fontId="74" fillId="0" borderId="0" xfId="4" applyFont="1" applyBorder="1" applyAlignment="1">
      <alignment horizontal="left" wrapText="1"/>
    </xf>
    <xf numFmtId="0" fontId="68" fillId="0" borderId="10" xfId="4" applyFont="1" applyBorder="1" applyAlignment="1">
      <alignment horizontal="center"/>
    </xf>
    <xf numFmtId="0" fontId="61" fillId="0" borderId="0" xfId="4" applyFont="1" applyBorder="1" applyAlignment="1">
      <alignment horizontal="left" wrapText="1"/>
    </xf>
    <xf numFmtId="49" fontId="64" fillId="0" borderId="0" xfId="4" applyNumberFormat="1" applyFont="1" applyBorder="1" applyAlignment="1">
      <alignment horizontal="center"/>
    </xf>
    <xf numFmtId="164" fontId="61" fillId="0" borderId="0" xfId="4" applyNumberFormat="1" applyFont="1" applyBorder="1" applyAlignment="1">
      <alignment horizontal="left"/>
    </xf>
    <xf numFmtId="0" fontId="61" fillId="0" borderId="10" xfId="4" applyFont="1" applyBorder="1" applyAlignment="1">
      <alignment horizontal="right"/>
    </xf>
    <xf numFmtId="0" fontId="76" fillId="0" borderId="0" xfId="4" applyFont="1" applyBorder="1" applyAlignment="1">
      <alignment horizontal="left" wrapText="1"/>
    </xf>
    <xf numFmtId="0" fontId="64" fillId="0" borderId="9" xfId="4" applyFont="1" applyBorder="1"/>
    <xf numFmtId="49" fontId="64" fillId="0" borderId="0" xfId="4" applyNumberFormat="1" applyFont="1" applyBorder="1"/>
    <xf numFmtId="0" fontId="64" fillId="0" borderId="0" xfId="4" applyFont="1" applyBorder="1" applyAlignment="1">
      <alignment horizontal="center"/>
    </xf>
    <xf numFmtId="164" fontId="77" fillId="0" borderId="9" xfId="4" applyNumberFormat="1" applyFont="1" applyBorder="1" applyAlignment="1">
      <alignment horizontal="left"/>
    </xf>
    <xf numFmtId="49" fontId="75" fillId="0" borderId="0" xfId="4" applyNumberFormat="1" applyFont="1" applyBorder="1"/>
    <xf numFmtId="164" fontId="78" fillId="0" borderId="0" xfId="4" applyNumberFormat="1" applyFont="1" applyBorder="1" applyAlignment="1">
      <alignment horizontal="right"/>
    </xf>
    <xf numFmtId="164" fontId="68" fillId="0" borderId="0" xfId="4" applyNumberFormat="1" applyFont="1" applyBorder="1" applyAlignment="1">
      <alignment horizontal="right" vertical="center"/>
    </xf>
    <xf numFmtId="164" fontId="68" fillId="0" borderId="0" xfId="4" applyNumberFormat="1" applyFont="1" applyBorder="1" applyAlignment="1">
      <alignment horizontal="left" wrapText="1"/>
    </xf>
    <xf numFmtId="49" fontId="61" fillId="0" borderId="0" xfId="4" applyNumberFormat="1" applyFont="1" applyBorder="1" applyAlignment="1">
      <alignment horizontal="right" vertical="center"/>
    </xf>
    <xf numFmtId="49" fontId="68" fillId="0" borderId="0" xfId="4" applyNumberFormat="1" applyFont="1" applyBorder="1" applyAlignment="1">
      <alignment horizontal="right" vertical="center"/>
    </xf>
    <xf numFmtId="0" fontId="68" fillId="0" borderId="0" xfId="4" applyFont="1" applyBorder="1" applyAlignment="1">
      <alignment horizontal="center"/>
    </xf>
    <xf numFmtId="164" fontId="68" fillId="0" borderId="11" xfId="4" applyNumberFormat="1" applyFont="1" applyBorder="1" applyAlignment="1">
      <alignment horizontal="left"/>
    </xf>
    <xf numFmtId="49" fontId="63" fillId="0" borderId="12" xfId="4" applyNumberFormat="1" applyFont="1" applyBorder="1" applyAlignment="1">
      <alignment horizontal="center"/>
    </xf>
    <xf numFmtId="49" fontId="63" fillId="0" borderId="12" xfId="4" applyNumberFormat="1" applyFont="1" applyBorder="1"/>
    <xf numFmtId="0" fontId="68" fillId="0" borderId="12" xfId="4" applyFont="1" applyBorder="1" applyAlignment="1">
      <alignment horizontal="center"/>
    </xf>
    <xf numFmtId="0" fontId="68" fillId="0" borderId="12" xfId="4" applyFont="1" applyBorder="1" applyAlignment="1">
      <alignment horizontal="left" wrapText="1"/>
    </xf>
    <xf numFmtId="0" fontId="64" fillId="0" borderId="13" xfId="4" applyFont="1" applyBorder="1" applyAlignment="1">
      <alignment horizontal="center"/>
    </xf>
    <xf numFmtId="0" fontId="32" fillId="6" borderId="9" xfId="5" applyFont="1" applyFill="1" applyBorder="1"/>
    <xf numFmtId="49" fontId="32" fillId="6" borderId="0" xfId="5" applyNumberFormat="1" applyFont="1" applyFill="1" applyAlignment="1">
      <alignment horizontal="left"/>
    </xf>
    <xf numFmtId="0" fontId="32" fillId="6" borderId="0" xfId="5" applyFont="1" applyFill="1"/>
    <xf numFmtId="0" fontId="29" fillId="5" borderId="9" xfId="5" applyFont="1" applyFill="1" applyBorder="1"/>
    <xf numFmtId="49" fontId="29" fillId="5" borderId="0" xfId="5" applyNumberFormat="1" applyFont="1" applyFill="1" applyAlignment="1">
      <alignment horizontal="left"/>
    </xf>
    <xf numFmtId="0" fontId="29" fillId="5" borderId="0" xfId="5" applyFont="1" applyFill="1"/>
    <xf numFmtId="0" fontId="51" fillId="5" borderId="0" xfId="5" applyFill="1"/>
    <xf numFmtId="0" fontId="7" fillId="5" borderId="10" xfId="5" applyFont="1" applyFill="1" applyBorder="1"/>
    <xf numFmtId="0" fontId="32" fillId="5" borderId="0" xfId="5" applyFont="1" applyFill="1" applyAlignment="1">
      <alignment horizontal="left"/>
    </xf>
    <xf numFmtId="0" fontId="32" fillId="5" borderId="0" xfId="5" applyFont="1" applyFill="1"/>
    <xf numFmtId="16" fontId="29" fillId="5" borderId="9" xfId="5" applyNumberFormat="1" applyFont="1" applyFill="1" applyBorder="1"/>
    <xf numFmtId="0" fontId="29" fillId="5" borderId="0" xfId="5" applyFont="1" applyFill="1" applyAlignment="1">
      <alignment horizontal="left"/>
    </xf>
    <xf numFmtId="0" fontId="29" fillId="6" borderId="9" xfId="5" applyFont="1" applyFill="1" applyBorder="1"/>
    <xf numFmtId="0" fontId="29" fillId="6" borderId="0" xfId="5" applyFont="1" applyFill="1" applyAlignment="1">
      <alignment horizontal="left"/>
    </xf>
    <xf numFmtId="0" fontId="29" fillId="6" borderId="0" xfId="5" applyFont="1" applyFill="1"/>
    <xf numFmtId="0" fontId="32" fillId="5" borderId="9" xfId="5" applyFont="1" applyFill="1" applyBorder="1"/>
    <xf numFmtId="0" fontId="62" fillId="5" borderId="0" xfId="5" applyFont="1" applyFill="1"/>
    <xf numFmtId="49" fontId="32" fillId="5" borderId="0" xfId="5" applyNumberFormat="1" applyFont="1" applyFill="1" applyAlignment="1">
      <alignment horizontal="left"/>
    </xf>
    <xf numFmtId="0" fontId="29" fillId="0" borderId="9" xfId="5" applyFont="1" applyFill="1" applyBorder="1"/>
    <xf numFmtId="49" fontId="29" fillId="0" borderId="0" xfId="5" applyNumberFormat="1" applyFont="1" applyFill="1" applyAlignment="1">
      <alignment horizontal="left"/>
    </xf>
    <xf numFmtId="0" fontId="29" fillId="0" borderId="0" xfId="5" applyFont="1" applyFill="1"/>
    <xf numFmtId="0" fontId="51" fillId="0" borderId="0" xfId="5" applyFill="1"/>
    <xf numFmtId="0" fontId="7" fillId="0" borderId="10" xfId="5" applyFont="1" applyFill="1" applyBorder="1"/>
    <xf numFmtId="16" fontId="32" fillId="0" borderId="9" xfId="5" applyNumberFormat="1" applyFont="1" applyFill="1" applyBorder="1"/>
    <xf numFmtId="0" fontId="32" fillId="0" borderId="0" xfId="5" applyFont="1" applyFill="1" applyAlignment="1">
      <alignment horizontal="left"/>
    </xf>
    <xf numFmtId="0" fontId="32" fillId="0" borderId="0" xfId="5" applyFont="1" applyFill="1"/>
    <xf numFmtId="0" fontId="32" fillId="0" borderId="9" xfId="5" applyFont="1" applyFill="1" applyBorder="1"/>
    <xf numFmtId="49" fontId="32" fillId="0" borderId="0" xfId="5" applyNumberFormat="1" applyFont="1" applyFill="1" applyAlignment="1">
      <alignment horizontal="left"/>
    </xf>
    <xf numFmtId="0" fontId="32" fillId="0" borderId="0" xfId="5" applyFont="1" applyFill="1" applyAlignment="1">
      <alignment vertical="top"/>
    </xf>
    <xf numFmtId="0" fontId="29" fillId="0" borderId="0" xfId="5" applyFont="1" applyFill="1" applyAlignment="1">
      <alignment horizontal="left"/>
    </xf>
    <xf numFmtId="49" fontId="32" fillId="5" borderId="0" xfId="5" applyNumberFormat="1" applyFont="1" applyFill="1"/>
    <xf numFmtId="49" fontId="29" fillId="5" borderId="0" xfId="5" applyNumberFormat="1" applyFont="1" applyFill="1"/>
    <xf numFmtId="0" fontId="79" fillId="5" borderId="10" xfId="5" applyFont="1" applyFill="1" applyBorder="1"/>
    <xf numFmtId="49" fontId="29" fillId="0" borderId="0" xfId="5" applyNumberFormat="1" applyFont="1" applyFill="1"/>
    <xf numFmtId="0" fontId="62" fillId="0" borderId="0" xfId="5" applyFont="1" applyFill="1"/>
    <xf numFmtId="0" fontId="79" fillId="0" borderId="10" xfId="5" applyFont="1" applyFill="1" applyBorder="1"/>
    <xf numFmtId="49" fontId="32" fillId="0" borderId="0" xfId="5" applyNumberFormat="1" applyFont="1" applyFill="1"/>
    <xf numFmtId="0" fontId="1" fillId="0" borderId="18" xfId="3" applyFont="1" applyBorder="1" applyAlignment="1">
      <alignment horizontal="left" vertical="center"/>
    </xf>
    <xf numFmtId="0" fontId="1" fillId="0" borderId="19" xfId="3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/>
    <xf numFmtId="0" fontId="52" fillId="0" borderId="0" xfId="0" applyFont="1" applyAlignment="1"/>
    <xf numFmtId="0" fontId="18" fillId="0" borderId="0" xfId="0" applyFont="1" applyFill="1" applyBorder="1" applyAlignment="1">
      <alignment horizontal="left"/>
    </xf>
    <xf numFmtId="164" fontId="18" fillId="0" borderId="9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82" fillId="0" borderId="0" xfId="0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/>
    </xf>
    <xf numFmtId="49" fontId="10" fillId="6" borderId="0" xfId="0" quotePrefix="1" applyNumberFormat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0" xfId="0" applyFont="1" applyFill="1" applyBorder="1"/>
    <xf numFmtId="0" fontId="83" fillId="0" borderId="9" xfId="0" applyFont="1" applyFill="1" applyBorder="1" applyAlignment="1">
      <alignment horizontal="left" vertical="top"/>
    </xf>
    <xf numFmtId="0" fontId="83" fillId="0" borderId="0" xfId="0" applyNumberFormat="1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83" fillId="0" borderId="10" xfId="0" applyFont="1" applyFill="1" applyBorder="1"/>
    <xf numFmtId="0" fontId="10" fillId="5" borderId="9" xfId="0" applyFont="1" applyFill="1" applyBorder="1" applyAlignment="1">
      <alignment horizontal="left" vertical="top"/>
    </xf>
    <xf numFmtId="0" fontId="83" fillId="5" borderId="9" xfId="0" applyFont="1" applyFill="1" applyBorder="1" applyAlignment="1">
      <alignment horizontal="left" vertical="top"/>
    </xf>
    <xf numFmtId="49" fontId="83" fillId="5" borderId="0" xfId="0" applyNumberFormat="1" applyFont="1" applyFill="1" applyAlignment="1">
      <alignment horizontal="left" vertical="center"/>
    </xf>
    <xf numFmtId="0" fontId="83" fillId="5" borderId="0" xfId="0" applyFont="1" applyFill="1" applyAlignment="1">
      <alignment horizontal="left" vertical="center"/>
    </xf>
    <xf numFmtId="0" fontId="83" fillId="5" borderId="10" xfId="0" applyFont="1" applyFill="1" applyBorder="1" applyAlignment="1">
      <alignment wrapText="1"/>
    </xf>
    <xf numFmtId="0" fontId="10" fillId="0" borderId="9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center"/>
    </xf>
    <xf numFmtId="49" fontId="10" fillId="5" borderId="0" xfId="0" applyNumberFormat="1" applyFont="1" applyFill="1" applyBorder="1" applyAlignment="1">
      <alignment horizontal="left" vertical="center"/>
    </xf>
    <xf numFmtId="49" fontId="10" fillId="5" borderId="0" xfId="0" applyNumberFormat="1" applyFont="1" applyFill="1" applyBorder="1" applyAlignment="1"/>
    <xf numFmtId="49" fontId="10" fillId="5" borderId="10" xfId="0" applyNumberFormat="1" applyFont="1" applyFill="1" applyBorder="1" applyAlignment="1"/>
    <xf numFmtId="0" fontId="83" fillId="5" borderId="0" xfId="0" applyNumberFormat="1" applyFont="1" applyFill="1" applyAlignment="1">
      <alignment horizontal="left" vertical="center"/>
    </xf>
    <xf numFmtId="0" fontId="83" fillId="5" borderId="10" xfId="0" applyFont="1" applyFill="1" applyBorder="1"/>
    <xf numFmtId="0" fontId="10" fillId="5" borderId="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wrapText="1"/>
    </xf>
    <xf numFmtId="0" fontId="10" fillId="5" borderId="11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/>
    <xf numFmtId="49" fontId="10" fillId="0" borderId="10" xfId="0" applyNumberFormat="1" applyFont="1" applyFill="1" applyBorder="1" applyAlignment="1"/>
    <xf numFmtId="49" fontId="10" fillId="0" borderId="0" xfId="0" quotePrefix="1" applyNumberFormat="1" applyFont="1" applyFill="1" applyBorder="1" applyAlignment="1">
      <alignment horizontal="left" vertical="center"/>
    </xf>
    <xf numFmtId="0" fontId="10" fillId="0" borderId="10" xfId="0" applyFont="1" applyFill="1" applyBorder="1"/>
    <xf numFmtId="0" fontId="10" fillId="0" borderId="0" xfId="0" applyFont="1" applyFill="1" applyAlignment="1">
      <alignment horizontal="left" vertical="center"/>
    </xf>
    <xf numFmtId="0" fontId="17" fillId="3" borderId="1" xfId="0" applyFont="1" applyFill="1" applyBorder="1" applyAlignment="1"/>
    <xf numFmtId="16" fontId="10" fillId="5" borderId="7" xfId="0" quotePrefix="1" applyNumberFormat="1" applyFont="1" applyFill="1" applyBorder="1" applyAlignment="1">
      <alignment horizontal="center" vertical="top"/>
    </xf>
    <xf numFmtId="0" fontId="10" fillId="5" borderId="0" xfId="0" quotePrefix="1" applyNumberFormat="1" applyFont="1" applyFill="1" applyAlignment="1">
      <alignment horizontal="center" vertical="top"/>
    </xf>
    <xf numFmtId="0" fontId="10" fillId="5" borderId="0" xfId="0" applyFont="1" applyFill="1" applyAlignment="1">
      <alignment horizontal="center" vertical="top"/>
    </xf>
    <xf numFmtId="0" fontId="10" fillId="5" borderId="10" xfId="0" applyFont="1" applyFill="1" applyBorder="1" applyAlignment="1">
      <alignment horizontal="left" vertical="top" wrapText="1"/>
    </xf>
    <xf numFmtId="49" fontId="10" fillId="5" borderId="0" xfId="0" applyNumberFormat="1" applyFont="1" applyFill="1" applyAlignment="1">
      <alignment horizontal="center" vertical="top"/>
    </xf>
    <xf numFmtId="0" fontId="10" fillId="5" borderId="10" xfId="0" applyFont="1" applyFill="1" applyBorder="1" applyAlignment="1">
      <alignment vertical="top"/>
    </xf>
    <xf numFmtId="49" fontId="10" fillId="5" borderId="0" xfId="0" quotePrefix="1" applyNumberFormat="1" applyFont="1" applyFill="1" applyBorder="1" applyAlignment="1">
      <alignment horizontal="center" vertical="top"/>
    </xf>
    <xf numFmtId="0" fontId="10" fillId="5" borderId="10" xfId="0" applyFont="1" applyFill="1" applyBorder="1" applyAlignment="1">
      <alignment vertical="top" wrapText="1"/>
    </xf>
    <xf numFmtId="0" fontId="83" fillId="5" borderId="9" xfId="0" applyFont="1" applyFill="1" applyBorder="1" applyAlignment="1">
      <alignment vertical="top"/>
    </xf>
    <xf numFmtId="0" fontId="83" fillId="5" borderId="0" xfId="0" applyNumberFormat="1" applyFont="1" applyFill="1" applyAlignment="1">
      <alignment horizontal="center" vertical="top"/>
    </xf>
    <xf numFmtId="0" fontId="83" fillId="5" borderId="0" xfId="0" applyFont="1" applyFill="1" applyAlignment="1">
      <alignment horizontal="center" vertical="top"/>
    </xf>
    <xf numFmtId="0" fontId="83" fillId="5" borderId="1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quotePrefix="1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49" fontId="10" fillId="0" borderId="0" xfId="0" quotePrefix="1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16" fontId="10" fillId="0" borderId="9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17" fillId="3" borderId="1" xfId="0" applyFont="1" applyFill="1" applyBorder="1" applyAlignment="1">
      <alignment horizontal="left"/>
    </xf>
    <xf numFmtId="0" fontId="81" fillId="0" borderId="2" xfId="0" applyFont="1" applyBorder="1"/>
    <xf numFmtId="0" fontId="81" fillId="0" borderId="3" xfId="0" applyFont="1" applyBorder="1"/>
    <xf numFmtId="0" fontId="19" fillId="8" borderId="17" xfId="3" applyFont="1" applyFill="1" applyBorder="1" applyAlignment="1">
      <alignment horizontal="left"/>
    </xf>
    <xf numFmtId="0" fontId="19" fillId="8" borderId="18" xfId="3" applyFont="1" applyFill="1" applyBorder="1" applyAlignment="1">
      <alignment horizontal="left"/>
    </xf>
    <xf numFmtId="0" fontId="19" fillId="8" borderId="19" xfId="3" applyFont="1" applyFill="1" applyBorder="1" applyAlignment="1">
      <alignment horizontal="left"/>
    </xf>
    <xf numFmtId="0" fontId="17" fillId="2" borderId="6" xfId="3" applyFont="1" applyFill="1" applyBorder="1" applyAlignment="1">
      <alignment horizontal="left"/>
    </xf>
    <xf numFmtId="0" fontId="7" fillId="0" borderId="7" xfId="3" applyFont="1" applyBorder="1"/>
    <xf numFmtId="0" fontId="7" fillId="0" borderId="8" xfId="3" applyFont="1" applyBorder="1"/>
    <xf numFmtId="0" fontId="18" fillId="7" borderId="14" xfId="3" applyFont="1" applyFill="1" applyBorder="1" applyAlignment="1">
      <alignment horizontal="left"/>
    </xf>
    <xf numFmtId="0" fontId="18" fillId="7" borderId="0" xfId="3" applyFont="1" applyFill="1" applyAlignment="1">
      <alignment horizontal="left"/>
    </xf>
    <xf numFmtId="0" fontId="18" fillId="7" borderId="15" xfId="3" applyFont="1" applyFill="1" applyBorder="1" applyAlignment="1">
      <alignment horizontal="left"/>
    </xf>
    <xf numFmtId="0" fontId="42" fillId="2" borderId="16" xfId="0" applyFont="1" applyFill="1" applyBorder="1" applyAlignment="1">
      <alignment horizontal="left"/>
    </xf>
    <xf numFmtId="0" fontId="20" fillId="0" borderId="16" xfId="0" applyFont="1" applyBorder="1"/>
    <xf numFmtId="0" fontId="42" fillId="15" borderId="39" xfId="2" applyFont="1" applyFill="1" applyBorder="1" applyAlignment="1">
      <alignment horizontal="left" vertical="top"/>
    </xf>
    <xf numFmtId="0" fontId="42" fillId="15" borderId="38" xfId="2" applyFont="1" applyFill="1" applyBorder="1" applyAlignment="1">
      <alignment horizontal="left" vertical="top"/>
    </xf>
    <xf numFmtId="0" fontId="42" fillId="15" borderId="37" xfId="2" applyFont="1" applyFill="1" applyBorder="1" applyAlignment="1">
      <alignment horizontal="left" vertical="top"/>
    </xf>
    <xf numFmtId="0" fontId="45" fillId="0" borderId="14" xfId="2" applyFont="1" applyFill="1" applyBorder="1" applyAlignment="1">
      <alignment horizontal="left" vertical="top"/>
    </xf>
    <xf numFmtId="0" fontId="45" fillId="0" borderId="0" xfId="2" applyFont="1" applyFill="1" applyBorder="1" applyAlignment="1">
      <alignment horizontal="left" vertical="top"/>
    </xf>
    <xf numFmtId="0" fontId="45" fillId="0" borderId="15" xfId="2" applyFont="1" applyFill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17" fillId="2" borderId="6" xfId="0" applyFont="1" applyFill="1" applyBorder="1" applyAlignment="1">
      <alignment horizontal="left" vertical="top" wrapText="1"/>
    </xf>
    <xf numFmtId="0" fontId="7" fillId="0" borderId="7" xfId="0" applyFont="1" applyBorder="1"/>
    <xf numFmtId="0" fontId="7" fillId="0" borderId="8" xfId="0" applyFont="1" applyBorder="1"/>
    <xf numFmtId="0" fontId="27" fillId="11" borderId="1" xfId="0" applyFont="1" applyFill="1" applyBorder="1" applyAlignment="1">
      <alignment horizontal="left"/>
    </xf>
    <xf numFmtId="0" fontId="7" fillId="12" borderId="2" xfId="0" applyFont="1" applyFill="1" applyBorder="1"/>
    <xf numFmtId="0" fontId="7" fillId="12" borderId="3" xfId="0" applyFont="1" applyFill="1" applyBorder="1"/>
    <xf numFmtId="0" fontId="9" fillId="13" borderId="1" xfId="0" applyFont="1" applyFill="1" applyBorder="1" applyAlignment="1">
      <alignment horizontal="left"/>
    </xf>
    <xf numFmtId="0" fontId="17" fillId="11" borderId="11" xfId="0" applyFont="1" applyFill="1" applyBorder="1" applyAlignment="1">
      <alignment horizontal="left"/>
    </xf>
    <xf numFmtId="0" fontId="7" fillId="12" borderId="12" xfId="0" applyFont="1" applyFill="1" applyBorder="1"/>
    <xf numFmtId="0" fontId="7" fillId="12" borderId="13" xfId="0" applyFont="1" applyFill="1" applyBorder="1"/>
    <xf numFmtId="0" fontId="32" fillId="0" borderId="0" xfId="5" applyFont="1"/>
    <xf numFmtId="0" fontId="51" fillId="0" borderId="0" xfId="5"/>
    <xf numFmtId="0" fontId="32" fillId="14" borderId="0" xfId="5" applyFont="1" applyFill="1"/>
    <xf numFmtId="0" fontId="29" fillId="0" borderId="12" xfId="5" applyFont="1" applyBorder="1"/>
    <xf numFmtId="0" fontId="7" fillId="0" borderId="12" xfId="5" applyFont="1" applyBorder="1"/>
    <xf numFmtId="0" fontId="7" fillId="0" borderId="13" xfId="5" applyFont="1" applyBorder="1"/>
    <xf numFmtId="0" fontId="7" fillId="0" borderId="10" xfId="5" applyFont="1" applyBorder="1"/>
    <xf numFmtId="0" fontId="29" fillId="14" borderId="0" xfId="5" applyFont="1" applyFill="1"/>
    <xf numFmtId="0" fontId="32" fillId="5" borderId="0" xfId="5" applyFont="1" applyFill="1"/>
    <xf numFmtId="0" fontId="51" fillId="5" borderId="0" xfId="5" applyFill="1"/>
    <xf numFmtId="0" fontId="7" fillId="5" borderId="10" xfId="5" applyFont="1" applyFill="1" applyBorder="1"/>
    <xf numFmtId="0" fontId="29" fillId="0" borderId="0" xfId="5" applyFont="1" applyFill="1"/>
    <xf numFmtId="0" fontId="62" fillId="0" borderId="0" xfId="5" applyFont="1" applyFill="1"/>
    <xf numFmtId="0" fontId="79" fillId="0" borderId="10" xfId="5" applyFont="1" applyFill="1" applyBorder="1"/>
    <xf numFmtId="0" fontId="29" fillId="5" borderId="0" xfId="5" applyFont="1" applyFill="1"/>
    <xf numFmtId="0" fontId="62" fillId="5" borderId="0" xfId="5" applyFont="1" applyFill="1"/>
    <xf numFmtId="0" fontId="79" fillId="5" borderId="10" xfId="5" applyFont="1" applyFill="1" applyBorder="1"/>
    <xf numFmtId="0" fontId="6" fillId="2" borderId="11" xfId="5" applyFont="1" applyFill="1" applyBorder="1"/>
    <xf numFmtId="0" fontId="31" fillId="13" borderId="12" xfId="5" applyFont="1" applyFill="1" applyBorder="1"/>
    <xf numFmtId="0" fontId="29" fillId="0" borderId="0" xfId="5" applyFont="1"/>
    <xf numFmtId="0" fontId="29" fillId="6" borderId="0" xfId="5" applyFont="1" applyFill="1"/>
    <xf numFmtId="0" fontId="32" fillId="0" borderId="0" xfId="5" applyFont="1" applyFill="1"/>
    <xf numFmtId="0" fontId="51" fillId="0" borderId="0" xfId="5" applyFill="1"/>
    <xf numFmtId="0" fontId="7" fillId="0" borderId="10" xfId="5" applyFont="1" applyFill="1" applyBorder="1"/>
    <xf numFmtId="0" fontId="17" fillId="2" borderId="11" xfId="5" applyFont="1" applyFill="1" applyBorder="1"/>
    <xf numFmtId="0" fontId="81" fillId="15" borderId="12" xfId="5" applyFont="1" applyFill="1" applyBorder="1"/>
    <xf numFmtId="0" fontId="81" fillId="15" borderId="13" xfId="5" applyFont="1" applyFill="1" applyBorder="1"/>
    <xf numFmtId="0" fontId="31" fillId="0" borderId="12" xfId="5" applyFont="1" applyBorder="1"/>
    <xf numFmtId="0" fontId="32" fillId="6" borderId="0" xfId="5" applyFont="1" applyFill="1"/>
    <xf numFmtId="0" fontId="27" fillId="2" borderId="1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15" fillId="10" borderId="2" xfId="0" applyFont="1" applyFill="1" applyBorder="1" applyAlignment="1">
      <alignment horizontal="left"/>
    </xf>
    <xf numFmtId="0" fontId="15" fillId="10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3" fillId="2" borderId="1" xfId="0" applyFont="1" applyFill="1" applyBorder="1" applyAlignment="1">
      <alignment horizontal="left" vertical="top"/>
    </xf>
    <xf numFmtId="0" fontId="33" fillId="2" borderId="2" xfId="0" applyFont="1" applyFill="1" applyBorder="1" applyAlignment="1">
      <alignment horizontal="left" vertical="top"/>
    </xf>
    <xf numFmtId="0" fontId="33" fillId="2" borderId="3" xfId="0" applyFont="1" applyFill="1" applyBorder="1" applyAlignment="1">
      <alignment horizontal="left" vertical="top"/>
    </xf>
    <xf numFmtId="0" fontId="28" fillId="0" borderId="0" xfId="0" applyFont="1" applyAlignment="1">
      <alignment vertical="center"/>
    </xf>
    <xf numFmtId="0" fontId="7" fillId="0" borderId="36" xfId="0" applyFont="1" applyBorder="1"/>
    <xf numFmtId="0" fontId="36" fillId="2" borderId="25" xfId="0" applyFont="1" applyFill="1" applyBorder="1" applyAlignment="1">
      <alignment vertical="center"/>
    </xf>
    <xf numFmtId="0" fontId="7" fillId="0" borderId="26" xfId="0" applyFont="1" applyBorder="1"/>
    <xf numFmtId="0" fontId="7" fillId="0" borderId="27" xfId="0" applyFont="1" applyBorder="1"/>
    <xf numFmtId="0" fontId="28" fillId="0" borderId="33" xfId="0" applyFont="1" applyBorder="1" applyAlignment="1">
      <alignment vertical="center"/>
    </xf>
    <xf numFmtId="0" fontId="7" fillId="0" borderId="34" xfId="0" applyFont="1" applyBorder="1"/>
    <xf numFmtId="0" fontId="28" fillId="14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14" borderId="0" xfId="0" applyFont="1" applyFill="1" applyBorder="1" applyAlignment="1">
      <alignment vertical="center"/>
    </xf>
    <xf numFmtId="0" fontId="23" fillId="14" borderId="29" xfId="0" applyFont="1" applyFill="1" applyBorder="1" applyAlignment="1">
      <alignment vertical="center"/>
    </xf>
    <xf numFmtId="0" fontId="7" fillId="0" borderId="30" xfId="0" applyFont="1" applyBorder="1"/>
    <xf numFmtId="0" fontId="37" fillId="10" borderId="28" xfId="0" applyFont="1" applyFill="1" applyBorder="1" applyAlignment="1">
      <alignment vertical="center"/>
    </xf>
    <xf numFmtId="0" fontId="7" fillId="0" borderId="29" xfId="0" applyFont="1" applyBorder="1"/>
    <xf numFmtId="0" fontId="39" fillId="0" borderId="25" xfId="0" applyFont="1" applyBorder="1" applyAlignment="1">
      <alignment vertical="center"/>
    </xf>
    <xf numFmtId="0" fontId="23" fillId="14" borderId="33" xfId="0" applyFont="1" applyFill="1" applyBorder="1" applyAlignment="1">
      <alignment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C4A83621-1A55-4312-B163-EE3F9BF067EB}"/>
    <cellStyle name="Normal 5" xfId="5" xr:uid="{AF81709D-7E2D-4227-9431-15B4A25E7B03}"/>
  </cellStyles>
  <dxfs count="15"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</dxfs>
  <tableStyles count="5" defaultTableStyle="TableStyleMedium2" defaultPivotStyle="PivotStyleLight16">
    <tableStyle name="Undergrad-style" pivot="0" count="3" xr9:uid="{00000000-0011-0000-FFFF-FFFF00000000}">
      <tableStyleElement type="headerRow" dxfId="14"/>
      <tableStyleElement type="firstRowStripe" dxfId="13"/>
      <tableStyleElement type="secondRowStripe" dxfId="12"/>
    </tableStyle>
    <tableStyle name="Undergrad-style 2" pivot="0" count="3" xr9:uid="{00000000-0011-0000-FFFF-FFFF01000000}">
      <tableStyleElement type="headerRow" dxfId="11"/>
      <tableStyleElement type="firstRowStripe" dxfId="10"/>
      <tableStyleElement type="secondRowStripe" dxfId="9"/>
    </tableStyle>
    <tableStyle name="Undergrad-style 3" pivot="0" count="3" xr9:uid="{00000000-0011-0000-FFFF-FFFF02000000}">
      <tableStyleElement type="headerRow" dxfId="8"/>
      <tableStyleElement type="firstRowStripe" dxfId="7"/>
      <tableStyleElement type="secondRowStripe" dxfId="6"/>
    </tableStyle>
    <tableStyle name="Undergrad-style 4" pivot="0" count="3" xr9:uid="{00000000-0011-0000-FFFF-FFFF03000000}">
      <tableStyleElement type="headerRow" dxfId="5"/>
      <tableStyleElement type="firstRowStripe" dxfId="4"/>
      <tableStyleElement type="secondRowStripe" dxfId="3"/>
    </tableStyle>
    <tableStyle name="Undergrad-style 5" pivot="0" count="3" xr9:uid="{00000000-0011-0000-FFFF-FFFF04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5"/>
  <sheetViews>
    <sheetView tabSelected="1" workbookViewId="0">
      <selection sqref="A1:D1"/>
    </sheetView>
  </sheetViews>
  <sheetFormatPr defaultColWidth="12.625" defaultRowHeight="15" customHeight="1" x14ac:dyDescent="0.2"/>
  <cols>
    <col min="1" max="1" width="10.375" style="1" customWidth="1"/>
    <col min="2" max="3" width="8" style="1" customWidth="1"/>
    <col min="4" max="4" width="75.625" style="1" customWidth="1"/>
    <col min="5" max="25" width="7.625" style="1" customWidth="1"/>
    <col min="26" max="16384" width="12.625" style="1"/>
  </cols>
  <sheetData>
    <row r="1" spans="1:6" x14ac:dyDescent="0.25">
      <c r="A1" s="585" t="s">
        <v>698</v>
      </c>
      <c r="B1" s="586"/>
      <c r="C1" s="586"/>
      <c r="D1" s="587"/>
    </row>
    <row r="2" spans="1:6" ht="18.75" customHeight="1" x14ac:dyDescent="0.25">
      <c r="A2" s="588" t="s">
        <v>0</v>
      </c>
      <c r="B2" s="589"/>
      <c r="C2" s="589"/>
      <c r="D2" s="590"/>
    </row>
    <row r="3" spans="1:6" ht="14.25" x14ac:dyDescent="0.2">
      <c r="A3" s="2" t="s">
        <v>1</v>
      </c>
      <c r="B3" s="3" t="s">
        <v>2</v>
      </c>
      <c r="C3" s="3" t="s">
        <v>3</v>
      </c>
      <c r="D3" s="4" t="s">
        <v>4</v>
      </c>
    </row>
    <row r="4" spans="1:6" s="5" customFormat="1" x14ac:dyDescent="0.2">
      <c r="A4" s="152" t="s">
        <v>5</v>
      </c>
      <c r="B4" s="153" t="s">
        <v>545</v>
      </c>
      <c r="C4" s="154" t="s">
        <v>6</v>
      </c>
      <c r="D4" s="155" t="s">
        <v>7</v>
      </c>
    </row>
    <row r="5" spans="1:6" s="5" customFormat="1" x14ac:dyDescent="0.2">
      <c r="A5" s="235" t="s">
        <v>8</v>
      </c>
      <c r="B5" s="236" t="s">
        <v>68</v>
      </c>
      <c r="C5" s="237" t="s">
        <v>9</v>
      </c>
      <c r="D5" s="238" t="s">
        <v>554</v>
      </c>
    </row>
    <row r="6" spans="1:6" s="5" customFormat="1" x14ac:dyDescent="0.2">
      <c r="A6" s="156" t="s">
        <v>8</v>
      </c>
      <c r="B6" s="157" t="s">
        <v>528</v>
      </c>
      <c r="C6" s="158" t="s">
        <v>6</v>
      </c>
      <c r="D6" s="159" t="s">
        <v>344</v>
      </c>
    </row>
    <row r="7" spans="1:6" x14ac:dyDescent="0.25">
      <c r="A7" s="132" t="s">
        <v>8</v>
      </c>
      <c r="B7" s="160" t="s">
        <v>10</v>
      </c>
      <c r="C7" s="149" t="s">
        <v>11</v>
      </c>
      <c r="D7" s="147" t="s">
        <v>12</v>
      </c>
      <c r="E7" s="6"/>
      <c r="F7" s="7"/>
    </row>
    <row r="8" spans="1:6" x14ac:dyDescent="0.25">
      <c r="A8" s="142" t="s">
        <v>8</v>
      </c>
      <c r="B8" s="161" t="s">
        <v>13</v>
      </c>
      <c r="C8" s="140" t="s">
        <v>14</v>
      </c>
      <c r="D8" s="146" t="s">
        <v>15</v>
      </c>
      <c r="E8" s="6"/>
      <c r="F8" s="7"/>
    </row>
    <row r="9" spans="1:6" x14ac:dyDescent="0.25">
      <c r="A9" s="132" t="s">
        <v>8</v>
      </c>
      <c r="B9" s="162">
        <v>31</v>
      </c>
      <c r="C9" s="148" t="s">
        <v>9</v>
      </c>
      <c r="D9" s="147" t="s">
        <v>562</v>
      </c>
      <c r="E9" s="6"/>
      <c r="F9" s="7"/>
    </row>
    <row r="10" spans="1:6" x14ac:dyDescent="0.2">
      <c r="A10" s="134" t="s">
        <v>16</v>
      </c>
      <c r="B10" s="135">
        <v>7</v>
      </c>
      <c r="C10" s="163" t="s">
        <v>9</v>
      </c>
      <c r="D10" s="164" t="s">
        <v>17</v>
      </c>
    </row>
    <row r="11" spans="1:6" x14ac:dyDescent="0.2">
      <c r="A11" s="132" t="s">
        <v>16</v>
      </c>
      <c r="B11" s="148">
        <v>8</v>
      </c>
      <c r="C11" s="148" t="s">
        <v>18</v>
      </c>
      <c r="D11" s="141" t="s">
        <v>19</v>
      </c>
    </row>
    <row r="12" spans="1:6" x14ac:dyDescent="0.2">
      <c r="A12" s="142" t="s">
        <v>20</v>
      </c>
      <c r="B12" s="131">
        <v>12</v>
      </c>
      <c r="C12" s="140" t="s">
        <v>9</v>
      </c>
      <c r="D12" s="143" t="s">
        <v>21</v>
      </c>
    </row>
    <row r="13" spans="1:6" x14ac:dyDescent="0.2">
      <c r="A13" s="138" t="s">
        <v>20</v>
      </c>
      <c r="B13" s="148">
        <v>15</v>
      </c>
      <c r="C13" s="149" t="s">
        <v>24</v>
      </c>
      <c r="D13" s="141" t="s">
        <v>23</v>
      </c>
    </row>
    <row r="14" spans="1:6" x14ac:dyDescent="0.2">
      <c r="A14" s="130" t="s">
        <v>20</v>
      </c>
      <c r="B14" s="136">
        <v>15</v>
      </c>
      <c r="C14" s="137" t="s">
        <v>24</v>
      </c>
      <c r="D14" s="143" t="s">
        <v>25</v>
      </c>
    </row>
    <row r="15" spans="1:6" x14ac:dyDescent="0.2">
      <c r="A15" s="138" t="s">
        <v>20</v>
      </c>
      <c r="B15" s="139" t="s">
        <v>26</v>
      </c>
      <c r="C15" s="139" t="s">
        <v>27</v>
      </c>
      <c r="D15" s="141" t="s">
        <v>28</v>
      </c>
    </row>
    <row r="16" spans="1:6" x14ac:dyDescent="0.2">
      <c r="A16" s="142" t="s">
        <v>20</v>
      </c>
      <c r="B16" s="137">
        <v>19</v>
      </c>
      <c r="C16" s="137" t="s">
        <v>9</v>
      </c>
      <c r="D16" s="143" t="s">
        <v>546</v>
      </c>
    </row>
    <row r="17" spans="1:4" x14ac:dyDescent="0.2">
      <c r="A17" s="130" t="s">
        <v>20</v>
      </c>
      <c r="B17" s="140" t="s">
        <v>30</v>
      </c>
      <c r="C17" s="140" t="s">
        <v>14</v>
      </c>
      <c r="D17" s="143" t="s">
        <v>31</v>
      </c>
    </row>
    <row r="18" spans="1:4" x14ac:dyDescent="0.2">
      <c r="A18" s="132" t="s">
        <v>20</v>
      </c>
      <c r="B18" s="133">
        <v>26</v>
      </c>
      <c r="C18" s="133" t="s">
        <v>9</v>
      </c>
      <c r="D18" s="147" t="s">
        <v>555</v>
      </c>
    </row>
    <row r="19" spans="1:4" s="89" customFormat="1" x14ac:dyDescent="0.2">
      <c r="A19" s="138" t="s">
        <v>20</v>
      </c>
      <c r="B19" s="133">
        <v>28</v>
      </c>
      <c r="C19" s="139" t="s">
        <v>22</v>
      </c>
      <c r="D19" s="147" t="s">
        <v>29</v>
      </c>
    </row>
    <row r="20" spans="1:4" x14ac:dyDescent="0.2">
      <c r="A20" s="142" t="s">
        <v>32</v>
      </c>
      <c r="B20" s="131">
        <v>2</v>
      </c>
      <c r="C20" s="140" t="s">
        <v>9</v>
      </c>
      <c r="D20" s="146" t="s">
        <v>556</v>
      </c>
    </row>
    <row r="21" spans="1:4" x14ac:dyDescent="0.2">
      <c r="A21" s="150" t="s">
        <v>32</v>
      </c>
      <c r="B21" s="165" t="s">
        <v>33</v>
      </c>
      <c r="C21" s="165" t="s">
        <v>34</v>
      </c>
      <c r="D21" s="151" t="s">
        <v>557</v>
      </c>
    </row>
    <row r="22" spans="1:4" x14ac:dyDescent="0.2">
      <c r="A22" s="134" t="s">
        <v>32</v>
      </c>
      <c r="B22" s="163" t="s">
        <v>35</v>
      </c>
      <c r="C22" s="135" t="s">
        <v>36</v>
      </c>
      <c r="D22" s="145" t="s">
        <v>37</v>
      </c>
    </row>
    <row r="23" spans="1:4" x14ac:dyDescent="0.2">
      <c r="A23" s="130" t="s">
        <v>38</v>
      </c>
      <c r="B23" s="131">
        <v>11</v>
      </c>
      <c r="C23" s="140" t="s">
        <v>39</v>
      </c>
      <c r="D23" s="146" t="s">
        <v>529</v>
      </c>
    </row>
    <row r="24" spans="1:4" ht="30" x14ac:dyDescent="0.2">
      <c r="A24" s="128" t="s">
        <v>38</v>
      </c>
      <c r="B24" s="133">
        <v>17</v>
      </c>
      <c r="C24" s="129" t="s">
        <v>24</v>
      </c>
      <c r="D24" s="8" t="s">
        <v>547</v>
      </c>
    </row>
    <row r="25" spans="1:4" x14ac:dyDescent="0.2">
      <c r="A25" s="134" t="s">
        <v>38</v>
      </c>
      <c r="B25" s="144">
        <v>23</v>
      </c>
      <c r="C25" s="144" t="s">
        <v>22</v>
      </c>
      <c r="D25" s="145" t="s">
        <v>40</v>
      </c>
    </row>
    <row r="26" spans="1:4" ht="20.25" customHeight="1" x14ac:dyDescent="0.25">
      <c r="A26" s="588" t="s">
        <v>41</v>
      </c>
      <c r="B26" s="589"/>
      <c r="C26" s="589"/>
      <c r="D26" s="590"/>
    </row>
    <row r="27" spans="1:4" ht="15.75" customHeight="1" x14ac:dyDescent="0.2">
      <c r="A27" s="9" t="s">
        <v>1</v>
      </c>
      <c r="B27" s="10" t="s">
        <v>2</v>
      </c>
      <c r="C27" s="10" t="s">
        <v>3</v>
      </c>
      <c r="D27" s="11" t="s">
        <v>4</v>
      </c>
    </row>
    <row r="28" spans="1:4" s="242" customFormat="1" ht="15.75" customHeight="1" x14ac:dyDescent="0.2">
      <c r="A28" s="152" t="s">
        <v>42</v>
      </c>
      <c r="B28" s="564">
        <v>43854</v>
      </c>
      <c r="C28" s="154" t="s">
        <v>61</v>
      </c>
      <c r="D28" s="155" t="s">
        <v>210</v>
      </c>
    </row>
    <row r="29" spans="1:4" s="244" customFormat="1" ht="15.75" customHeight="1" x14ac:dyDescent="0.2">
      <c r="A29" s="156" t="s">
        <v>42</v>
      </c>
      <c r="B29" s="576" t="s">
        <v>668</v>
      </c>
      <c r="C29" s="158" t="s">
        <v>669</v>
      </c>
      <c r="D29" s="159" t="s">
        <v>44</v>
      </c>
    </row>
    <row r="30" spans="1:4" s="244" customFormat="1" ht="15.75" customHeight="1" x14ac:dyDescent="0.2">
      <c r="A30" s="235" t="s">
        <v>42</v>
      </c>
      <c r="B30" s="565" t="s">
        <v>576</v>
      </c>
      <c r="C30" s="566" t="s">
        <v>61</v>
      </c>
      <c r="D30" s="238" t="s">
        <v>577</v>
      </c>
    </row>
    <row r="31" spans="1:4" s="244" customFormat="1" ht="15.75" customHeight="1" x14ac:dyDescent="0.2">
      <c r="A31" s="156" t="s">
        <v>42</v>
      </c>
      <c r="B31" s="577">
        <v>23</v>
      </c>
      <c r="C31" s="578" t="s">
        <v>55</v>
      </c>
      <c r="D31" s="159" t="s">
        <v>578</v>
      </c>
    </row>
    <row r="32" spans="1:4" s="242" customFormat="1" ht="30.75" customHeight="1" x14ac:dyDescent="0.2">
      <c r="A32" s="235" t="s">
        <v>42</v>
      </c>
      <c r="B32" s="565">
        <v>25</v>
      </c>
      <c r="C32" s="566" t="s">
        <v>9</v>
      </c>
      <c r="D32" s="567" t="s">
        <v>610</v>
      </c>
    </row>
    <row r="33" spans="1:5" s="242" customFormat="1" ht="15.75" customHeight="1" x14ac:dyDescent="0.2">
      <c r="A33" s="156" t="s">
        <v>42</v>
      </c>
      <c r="B33" s="577" t="s">
        <v>690</v>
      </c>
      <c r="C33" s="578" t="s">
        <v>43</v>
      </c>
      <c r="D33" s="159" t="s">
        <v>45</v>
      </c>
    </row>
    <row r="34" spans="1:5" s="242" customFormat="1" ht="15.75" customHeight="1" x14ac:dyDescent="0.2">
      <c r="A34" s="235" t="s">
        <v>46</v>
      </c>
      <c r="B34" s="565">
        <v>1</v>
      </c>
      <c r="C34" s="566" t="s">
        <v>9</v>
      </c>
      <c r="D34" s="238" t="s">
        <v>691</v>
      </c>
    </row>
    <row r="35" spans="1:5" s="242" customFormat="1" ht="15.75" customHeight="1" x14ac:dyDescent="0.2">
      <c r="A35" s="156" t="s">
        <v>46</v>
      </c>
      <c r="B35" s="577">
        <v>23</v>
      </c>
      <c r="C35" s="578" t="s">
        <v>18</v>
      </c>
      <c r="D35" s="159" t="s">
        <v>692</v>
      </c>
    </row>
    <row r="36" spans="1:5" s="244" customFormat="1" ht="15.75" customHeight="1" x14ac:dyDescent="0.25">
      <c r="A36" s="235" t="s">
        <v>47</v>
      </c>
      <c r="B36" s="568" t="s">
        <v>99</v>
      </c>
      <c r="C36" s="566" t="s">
        <v>24</v>
      </c>
      <c r="D36" s="569" t="s">
        <v>611</v>
      </c>
      <c r="E36" s="243"/>
    </row>
    <row r="37" spans="1:5" s="244" customFormat="1" ht="15.75" customHeight="1" x14ac:dyDescent="0.25">
      <c r="A37" s="156" t="s">
        <v>47</v>
      </c>
      <c r="B37" s="579" t="s">
        <v>76</v>
      </c>
      <c r="C37" s="578" t="s">
        <v>9</v>
      </c>
      <c r="D37" s="580" t="s">
        <v>612</v>
      </c>
      <c r="E37" s="243"/>
    </row>
    <row r="38" spans="1:5" s="244" customFormat="1" ht="15.75" customHeight="1" x14ac:dyDescent="0.25">
      <c r="A38" s="235" t="s">
        <v>47</v>
      </c>
      <c r="B38" s="568" t="s">
        <v>68</v>
      </c>
      <c r="C38" s="566" t="s">
        <v>22</v>
      </c>
      <c r="D38" s="569" t="s">
        <v>654</v>
      </c>
      <c r="E38" s="243"/>
    </row>
    <row r="39" spans="1:5" s="244" customFormat="1" ht="15.75" customHeight="1" x14ac:dyDescent="0.25">
      <c r="A39" s="156" t="s">
        <v>47</v>
      </c>
      <c r="B39" s="579" t="s">
        <v>200</v>
      </c>
      <c r="C39" s="578" t="s">
        <v>36</v>
      </c>
      <c r="D39" s="580" t="s">
        <v>655</v>
      </c>
      <c r="E39" s="243"/>
    </row>
    <row r="40" spans="1:5" s="244" customFormat="1" ht="15.75" customHeight="1" x14ac:dyDescent="0.25">
      <c r="A40" s="235" t="s">
        <v>47</v>
      </c>
      <c r="B40" s="568" t="s">
        <v>91</v>
      </c>
      <c r="C40" s="566" t="s">
        <v>24</v>
      </c>
      <c r="D40" s="569" t="s">
        <v>671</v>
      </c>
      <c r="E40" s="243"/>
    </row>
    <row r="41" spans="1:5" s="244" customFormat="1" ht="15.75" customHeight="1" x14ac:dyDescent="0.25">
      <c r="A41" s="156" t="s">
        <v>47</v>
      </c>
      <c r="B41" s="579" t="s">
        <v>101</v>
      </c>
      <c r="C41" s="578" t="s">
        <v>39</v>
      </c>
      <c r="D41" s="580" t="s">
        <v>693</v>
      </c>
      <c r="E41" s="243"/>
    </row>
    <row r="42" spans="1:5" s="244" customFormat="1" ht="15.75" customHeight="1" x14ac:dyDescent="0.25">
      <c r="A42" s="235" t="s">
        <v>47</v>
      </c>
      <c r="B42" s="568" t="s">
        <v>101</v>
      </c>
      <c r="C42" s="566" t="s">
        <v>39</v>
      </c>
      <c r="D42" s="569" t="s">
        <v>656</v>
      </c>
      <c r="E42" s="243"/>
    </row>
    <row r="43" spans="1:5" s="244" customFormat="1" ht="15.75" customHeight="1" x14ac:dyDescent="0.25">
      <c r="A43" s="156" t="s">
        <v>47</v>
      </c>
      <c r="B43" s="579" t="s">
        <v>206</v>
      </c>
      <c r="C43" s="578" t="s">
        <v>61</v>
      </c>
      <c r="D43" s="580" t="s">
        <v>579</v>
      </c>
      <c r="E43" s="243"/>
    </row>
    <row r="44" spans="1:5" s="244" customFormat="1" ht="15.75" customHeight="1" x14ac:dyDescent="0.25">
      <c r="A44" s="235" t="s">
        <v>47</v>
      </c>
      <c r="B44" s="568" t="s">
        <v>465</v>
      </c>
      <c r="C44" s="566" t="s">
        <v>55</v>
      </c>
      <c r="D44" s="569" t="s">
        <v>580</v>
      </c>
      <c r="E44" s="243"/>
    </row>
    <row r="45" spans="1:5" s="244" customFormat="1" ht="32.25" customHeight="1" x14ac:dyDescent="0.25">
      <c r="A45" s="156" t="s">
        <v>47</v>
      </c>
      <c r="B45" s="158">
        <v>19</v>
      </c>
      <c r="C45" s="158" t="s">
        <v>39</v>
      </c>
      <c r="D45" s="581" t="s">
        <v>670</v>
      </c>
      <c r="E45" s="243"/>
    </row>
    <row r="46" spans="1:5" s="244" customFormat="1" ht="32.25" customHeight="1" x14ac:dyDescent="0.25">
      <c r="A46" s="235" t="s">
        <v>47</v>
      </c>
      <c r="B46" s="237">
        <v>22</v>
      </c>
      <c r="C46" s="237" t="s">
        <v>9</v>
      </c>
      <c r="D46" s="567" t="s">
        <v>694</v>
      </c>
      <c r="E46" s="243"/>
    </row>
    <row r="47" spans="1:5" s="244" customFormat="1" ht="32.25" customHeight="1" x14ac:dyDescent="0.25">
      <c r="A47" s="156" t="s">
        <v>48</v>
      </c>
      <c r="B47" s="158">
        <v>5</v>
      </c>
      <c r="C47" s="158" t="s">
        <v>9</v>
      </c>
      <c r="D47" s="581" t="s">
        <v>692</v>
      </c>
      <c r="E47" s="243"/>
    </row>
    <row r="48" spans="1:5" s="244" customFormat="1" ht="32.25" customHeight="1" x14ac:dyDescent="0.25">
      <c r="A48" s="235" t="s">
        <v>48</v>
      </c>
      <c r="B48" s="237">
        <v>15</v>
      </c>
      <c r="C48" s="237" t="s">
        <v>24</v>
      </c>
      <c r="D48" s="567" t="s">
        <v>670</v>
      </c>
      <c r="E48" s="243"/>
    </row>
    <row r="49" spans="1:7" s="244" customFormat="1" ht="15.75" customHeight="1" x14ac:dyDescent="0.2">
      <c r="A49" s="156" t="s">
        <v>48</v>
      </c>
      <c r="B49" s="582" t="s">
        <v>49</v>
      </c>
      <c r="C49" s="158" t="s">
        <v>27</v>
      </c>
      <c r="D49" s="580" t="s">
        <v>50</v>
      </c>
    </row>
    <row r="50" spans="1:7" s="244" customFormat="1" ht="15.75" customHeight="1" x14ac:dyDescent="0.2">
      <c r="A50" s="235" t="s">
        <v>48</v>
      </c>
      <c r="B50" s="566">
        <v>29</v>
      </c>
      <c r="C50" s="566" t="s">
        <v>24</v>
      </c>
      <c r="D50" s="569" t="s">
        <v>613</v>
      </c>
    </row>
    <row r="51" spans="1:7" s="244" customFormat="1" ht="15.75" customHeight="1" x14ac:dyDescent="0.2">
      <c r="A51" s="156" t="s">
        <v>48</v>
      </c>
      <c r="B51" s="578">
        <v>5</v>
      </c>
      <c r="C51" s="578" t="s">
        <v>22</v>
      </c>
      <c r="D51" s="580" t="s">
        <v>656</v>
      </c>
    </row>
    <row r="52" spans="1:7" s="244" customFormat="1" ht="32.25" customHeight="1" x14ac:dyDescent="0.2">
      <c r="A52" s="235" t="s">
        <v>52</v>
      </c>
      <c r="B52" s="566">
        <v>6</v>
      </c>
      <c r="C52" s="566" t="s">
        <v>24</v>
      </c>
      <c r="D52" s="571" t="s">
        <v>581</v>
      </c>
    </row>
    <row r="53" spans="1:7" s="244" customFormat="1" ht="32.25" customHeight="1" x14ac:dyDescent="0.2">
      <c r="A53" s="156" t="s">
        <v>52</v>
      </c>
      <c r="B53" s="578">
        <v>7</v>
      </c>
      <c r="C53" s="578" t="s">
        <v>39</v>
      </c>
      <c r="D53" s="583" t="s">
        <v>695</v>
      </c>
    </row>
    <row r="54" spans="1:7" s="244" customFormat="1" ht="15.75" customHeight="1" x14ac:dyDescent="0.2">
      <c r="A54" s="235" t="s">
        <v>52</v>
      </c>
      <c r="B54" s="570" t="s">
        <v>53</v>
      </c>
      <c r="C54" s="237" t="s">
        <v>27</v>
      </c>
      <c r="D54" s="569" t="s">
        <v>54</v>
      </c>
    </row>
    <row r="55" spans="1:7" s="244" customFormat="1" ht="15.75" customHeight="1" x14ac:dyDescent="0.2">
      <c r="A55" s="156" t="s">
        <v>52</v>
      </c>
      <c r="B55" s="582" t="s">
        <v>582</v>
      </c>
      <c r="C55" s="158" t="s">
        <v>61</v>
      </c>
      <c r="D55" s="580" t="s">
        <v>583</v>
      </c>
    </row>
    <row r="56" spans="1:7" s="244" customFormat="1" ht="15.75" customHeight="1" x14ac:dyDescent="0.25">
      <c r="A56" s="572" t="s">
        <v>52</v>
      </c>
      <c r="B56" s="573">
        <v>17</v>
      </c>
      <c r="C56" s="574" t="s">
        <v>9</v>
      </c>
      <c r="D56" s="575" t="s">
        <v>697</v>
      </c>
      <c r="E56" s="243"/>
      <c r="F56" s="243"/>
      <c r="G56" s="243"/>
    </row>
    <row r="57" spans="1:7" s="244" customFormat="1" ht="15.75" customHeight="1" x14ac:dyDescent="0.2">
      <c r="A57" s="156" t="s">
        <v>52</v>
      </c>
      <c r="B57" s="158">
        <v>22</v>
      </c>
      <c r="C57" s="158" t="s">
        <v>55</v>
      </c>
      <c r="D57" s="580" t="s">
        <v>56</v>
      </c>
    </row>
    <row r="58" spans="1:7" s="244" customFormat="1" ht="15.75" customHeight="1" x14ac:dyDescent="0.2">
      <c r="A58" s="235" t="s">
        <v>52</v>
      </c>
      <c r="B58" s="566">
        <v>23</v>
      </c>
      <c r="C58" s="566" t="s">
        <v>57</v>
      </c>
      <c r="D58" s="569" t="s">
        <v>58</v>
      </c>
    </row>
    <row r="59" spans="1:7" s="244" customFormat="1" ht="15.75" customHeight="1" x14ac:dyDescent="0.2">
      <c r="A59" s="584" t="s">
        <v>52</v>
      </c>
      <c r="B59" s="158">
        <v>23</v>
      </c>
      <c r="C59" s="158" t="s">
        <v>57</v>
      </c>
      <c r="D59" s="580" t="s">
        <v>59</v>
      </c>
    </row>
    <row r="60" spans="1:7" ht="23.25" customHeight="1" x14ac:dyDescent="0.25">
      <c r="A60" s="563" t="s">
        <v>60</v>
      </c>
      <c r="B60" s="12"/>
      <c r="C60" s="12"/>
      <c r="D60" s="13"/>
    </row>
    <row r="61" spans="1:7" ht="15.75" customHeight="1" x14ac:dyDescent="0.2">
      <c r="A61" s="9" t="s">
        <v>1</v>
      </c>
      <c r="B61" s="10" t="s">
        <v>2</v>
      </c>
      <c r="C61" s="10" t="s">
        <v>3</v>
      </c>
      <c r="D61" s="11" t="s">
        <v>4</v>
      </c>
    </row>
    <row r="62" spans="1:7" s="242" customFormat="1" ht="15.75" customHeight="1" x14ac:dyDescent="0.25">
      <c r="A62" s="530" t="s">
        <v>52</v>
      </c>
      <c r="B62" s="548" t="s">
        <v>120</v>
      </c>
      <c r="C62" s="549" t="s">
        <v>9</v>
      </c>
      <c r="D62" s="550" t="s">
        <v>614</v>
      </c>
    </row>
    <row r="63" spans="1:7" s="244" customFormat="1" ht="15.75" customHeight="1" x14ac:dyDescent="0.25">
      <c r="A63" s="543" t="s">
        <v>52</v>
      </c>
      <c r="B63" s="547">
        <v>15</v>
      </c>
      <c r="C63" s="558" t="s">
        <v>55</v>
      </c>
      <c r="D63" s="559" t="s">
        <v>584</v>
      </c>
    </row>
    <row r="64" spans="1:7" s="244" customFormat="1" ht="15.75" customHeight="1" x14ac:dyDescent="0.25">
      <c r="A64" s="530" t="s">
        <v>52</v>
      </c>
      <c r="B64" s="531" t="s">
        <v>68</v>
      </c>
      <c r="C64" s="532" t="s">
        <v>9</v>
      </c>
      <c r="D64" s="533" t="s">
        <v>615</v>
      </c>
    </row>
    <row r="65" spans="1:4" s="244" customFormat="1" ht="15.75" customHeight="1" x14ac:dyDescent="0.25">
      <c r="A65" s="543" t="s">
        <v>52</v>
      </c>
      <c r="B65" s="560" t="s">
        <v>80</v>
      </c>
      <c r="C65" s="545" t="s">
        <v>39</v>
      </c>
      <c r="D65" s="561" t="s">
        <v>673</v>
      </c>
    </row>
    <row r="66" spans="1:4" s="244" customFormat="1" ht="15.75" customHeight="1" x14ac:dyDescent="0.25">
      <c r="A66" s="539" t="s">
        <v>62</v>
      </c>
      <c r="B66" s="551">
        <v>31</v>
      </c>
      <c r="C66" s="541" t="s">
        <v>9</v>
      </c>
      <c r="D66" s="552" t="s">
        <v>63</v>
      </c>
    </row>
    <row r="67" spans="1:4" s="244" customFormat="1" ht="15.75" customHeight="1" x14ac:dyDescent="0.25">
      <c r="A67" s="534" t="s">
        <v>64</v>
      </c>
      <c r="B67" s="535">
        <v>18</v>
      </c>
      <c r="C67" s="536" t="s">
        <v>39</v>
      </c>
      <c r="D67" s="537" t="s">
        <v>658</v>
      </c>
    </row>
    <row r="68" spans="1:4" s="244" customFormat="1" ht="15.75" customHeight="1" x14ac:dyDescent="0.25">
      <c r="A68" s="530" t="s">
        <v>64</v>
      </c>
      <c r="B68" s="532">
        <v>24</v>
      </c>
      <c r="C68" s="532" t="s">
        <v>24</v>
      </c>
      <c r="D68" s="533" t="s">
        <v>616</v>
      </c>
    </row>
    <row r="69" spans="1:4" s="244" customFormat="1" ht="15.75" customHeight="1" x14ac:dyDescent="0.25">
      <c r="A69" s="543" t="s">
        <v>65</v>
      </c>
      <c r="B69" s="562">
        <v>1</v>
      </c>
      <c r="C69" s="562" t="s">
        <v>24</v>
      </c>
      <c r="D69" s="561" t="s">
        <v>659</v>
      </c>
    </row>
    <row r="70" spans="1:4" s="244" customFormat="1" ht="15.75" customHeight="1" x14ac:dyDescent="0.25">
      <c r="A70" s="539" t="s">
        <v>65</v>
      </c>
      <c r="B70" s="540" t="s">
        <v>657</v>
      </c>
      <c r="C70" s="541" t="s">
        <v>617</v>
      </c>
      <c r="D70" s="542" t="s">
        <v>66</v>
      </c>
    </row>
    <row r="71" spans="1:4" s="244" customFormat="1" ht="15.75" customHeight="1" x14ac:dyDescent="0.25">
      <c r="A71" s="543" t="s">
        <v>65</v>
      </c>
      <c r="B71" s="544">
        <v>6</v>
      </c>
      <c r="C71" s="545" t="s">
        <v>9</v>
      </c>
      <c r="D71" s="546" t="s">
        <v>660</v>
      </c>
    </row>
    <row r="72" spans="1:4" s="244" customFormat="1" ht="15.75" customHeight="1" x14ac:dyDescent="0.25">
      <c r="A72" s="538" t="s">
        <v>65</v>
      </c>
      <c r="B72" s="548" t="s">
        <v>586</v>
      </c>
      <c r="C72" s="553" t="s">
        <v>61</v>
      </c>
      <c r="D72" s="554" t="s">
        <v>585</v>
      </c>
    </row>
    <row r="73" spans="1:4" s="244" customFormat="1" ht="15.75" customHeight="1" x14ac:dyDescent="0.25">
      <c r="A73" s="543" t="s">
        <v>65</v>
      </c>
      <c r="B73" s="547" t="s">
        <v>120</v>
      </c>
      <c r="C73" s="545" t="s">
        <v>55</v>
      </c>
      <c r="D73" s="546" t="s">
        <v>587</v>
      </c>
    </row>
    <row r="74" spans="1:4" s="244" customFormat="1" ht="15.75" customHeight="1" x14ac:dyDescent="0.25">
      <c r="A74" s="538" t="s">
        <v>65</v>
      </c>
      <c r="B74" s="548" t="s">
        <v>331</v>
      </c>
      <c r="C74" s="553" t="s">
        <v>9</v>
      </c>
      <c r="D74" s="554" t="s">
        <v>588</v>
      </c>
    </row>
    <row r="75" spans="1:4" s="244" customFormat="1" ht="15.75" customHeight="1" x14ac:dyDescent="0.25">
      <c r="A75" s="543" t="s">
        <v>8</v>
      </c>
      <c r="B75" s="547" t="s">
        <v>331</v>
      </c>
      <c r="C75" s="545" t="s">
        <v>24</v>
      </c>
      <c r="D75" s="546" t="s">
        <v>672</v>
      </c>
    </row>
    <row r="76" spans="1:4" s="244" customFormat="1" ht="31.5" customHeight="1" x14ac:dyDescent="0.2">
      <c r="A76" s="555" t="s">
        <v>8</v>
      </c>
      <c r="B76" s="556">
        <v>19</v>
      </c>
      <c r="C76" s="556" t="s">
        <v>24</v>
      </c>
      <c r="D76" s="557" t="s">
        <v>618</v>
      </c>
    </row>
    <row r="77" spans="1:4" ht="15.75" customHeight="1" x14ac:dyDescent="0.25">
      <c r="B77" s="14"/>
      <c r="C77" s="14"/>
    </row>
    <row r="78" spans="1:4" ht="15.75" customHeight="1" x14ac:dyDescent="0.25">
      <c r="A78" s="529" t="s">
        <v>696</v>
      </c>
      <c r="B78" s="14"/>
      <c r="C78" s="14"/>
    </row>
    <row r="79" spans="1:4" ht="15.75" customHeight="1" x14ac:dyDescent="0.25">
      <c r="B79" s="14"/>
      <c r="C79" s="14"/>
    </row>
    <row r="80" spans="1:4" ht="15.75" customHeight="1" x14ac:dyDescent="0.25">
      <c r="B80" s="14"/>
      <c r="C80" s="14"/>
    </row>
    <row r="81" spans="2:3" ht="15.75" customHeight="1" x14ac:dyDescent="0.25">
      <c r="B81" s="14"/>
      <c r="C81" s="14"/>
    </row>
    <row r="82" spans="2:3" ht="15.75" customHeight="1" x14ac:dyDescent="0.25">
      <c r="B82" s="14"/>
      <c r="C82" s="14"/>
    </row>
    <row r="83" spans="2:3" ht="15.75" customHeight="1" x14ac:dyDescent="0.25">
      <c r="B83" s="14"/>
      <c r="C83" s="14"/>
    </row>
    <row r="84" spans="2:3" ht="15.75" customHeight="1" x14ac:dyDescent="0.25">
      <c r="B84" s="14"/>
      <c r="C84" s="14"/>
    </row>
    <row r="85" spans="2:3" ht="15.75" customHeight="1" x14ac:dyDescent="0.25">
      <c r="B85" s="14"/>
      <c r="C85" s="14"/>
    </row>
    <row r="86" spans="2:3" ht="15.75" customHeight="1" x14ac:dyDescent="0.25">
      <c r="B86" s="14"/>
      <c r="C86" s="14"/>
    </row>
    <row r="87" spans="2:3" ht="15.75" customHeight="1" x14ac:dyDescent="0.25">
      <c r="B87" s="14"/>
      <c r="C87" s="14"/>
    </row>
    <row r="88" spans="2:3" ht="15.75" customHeight="1" x14ac:dyDescent="0.25">
      <c r="B88" s="14"/>
      <c r="C88" s="14"/>
    </row>
    <row r="89" spans="2:3" ht="15.75" customHeight="1" x14ac:dyDescent="0.25">
      <c r="B89" s="14"/>
      <c r="C89" s="14"/>
    </row>
    <row r="90" spans="2:3" ht="15.75" customHeight="1" x14ac:dyDescent="0.25">
      <c r="B90" s="14"/>
      <c r="C90" s="14"/>
    </row>
    <row r="91" spans="2:3" ht="15.75" customHeight="1" x14ac:dyDescent="0.25">
      <c r="B91" s="14"/>
      <c r="C91" s="14"/>
    </row>
    <row r="92" spans="2:3" ht="15.75" customHeight="1" x14ac:dyDescent="0.25">
      <c r="B92" s="14"/>
      <c r="C92" s="14"/>
    </row>
    <row r="93" spans="2:3" ht="15.75" customHeight="1" x14ac:dyDescent="0.25">
      <c r="B93" s="14"/>
      <c r="C93" s="14"/>
    </row>
    <row r="94" spans="2:3" ht="15.75" customHeight="1" x14ac:dyDescent="0.25">
      <c r="B94" s="14"/>
      <c r="C94" s="14"/>
    </row>
    <row r="95" spans="2:3" ht="15.75" customHeight="1" x14ac:dyDescent="0.25">
      <c r="B95" s="14"/>
      <c r="C95" s="14"/>
    </row>
    <row r="96" spans="2:3" ht="15.75" customHeight="1" x14ac:dyDescent="0.25">
      <c r="B96" s="14"/>
      <c r="C96" s="14"/>
    </row>
    <row r="97" spans="2:3" ht="15.75" customHeight="1" x14ac:dyDescent="0.25">
      <c r="B97" s="14"/>
      <c r="C97" s="14"/>
    </row>
    <row r="98" spans="2:3" ht="15.75" customHeight="1" x14ac:dyDescent="0.25">
      <c r="B98" s="14"/>
      <c r="C98" s="14"/>
    </row>
    <row r="99" spans="2:3" ht="15.75" customHeight="1" x14ac:dyDescent="0.25">
      <c r="B99" s="14"/>
      <c r="C99" s="14"/>
    </row>
    <row r="100" spans="2:3" ht="15.75" customHeight="1" x14ac:dyDescent="0.25">
      <c r="B100" s="14"/>
      <c r="C100" s="14"/>
    </row>
    <row r="101" spans="2:3" ht="15.75" customHeight="1" x14ac:dyDescent="0.25">
      <c r="B101" s="14"/>
      <c r="C101" s="14"/>
    </row>
    <row r="102" spans="2:3" ht="15.75" customHeight="1" x14ac:dyDescent="0.25">
      <c r="B102" s="14"/>
      <c r="C102" s="14"/>
    </row>
    <row r="103" spans="2:3" ht="15.75" customHeight="1" x14ac:dyDescent="0.25">
      <c r="B103" s="14"/>
      <c r="C103" s="14"/>
    </row>
    <row r="104" spans="2:3" ht="15.75" customHeight="1" x14ac:dyDescent="0.25">
      <c r="B104" s="14"/>
      <c r="C104" s="14"/>
    </row>
    <row r="105" spans="2:3" ht="15.75" customHeight="1" x14ac:dyDescent="0.25">
      <c r="B105" s="14"/>
      <c r="C105" s="14"/>
    </row>
    <row r="106" spans="2:3" ht="15.75" customHeight="1" x14ac:dyDescent="0.25">
      <c r="B106" s="14"/>
      <c r="C106" s="14"/>
    </row>
    <row r="107" spans="2:3" ht="15.75" customHeight="1" x14ac:dyDescent="0.25">
      <c r="B107" s="14"/>
      <c r="C107" s="14"/>
    </row>
    <row r="108" spans="2:3" ht="15.75" customHeight="1" x14ac:dyDescent="0.25">
      <c r="B108" s="14"/>
      <c r="C108" s="14"/>
    </row>
    <row r="109" spans="2:3" ht="15.75" customHeight="1" x14ac:dyDescent="0.25">
      <c r="B109" s="14"/>
      <c r="C109" s="14"/>
    </row>
    <row r="110" spans="2:3" ht="15.75" customHeight="1" x14ac:dyDescent="0.25">
      <c r="B110" s="14"/>
      <c r="C110" s="14"/>
    </row>
    <row r="111" spans="2:3" ht="15.75" customHeight="1" x14ac:dyDescent="0.25">
      <c r="B111" s="14"/>
      <c r="C111" s="14"/>
    </row>
    <row r="112" spans="2:3" ht="15.75" customHeight="1" x14ac:dyDescent="0.25">
      <c r="B112" s="14"/>
      <c r="C112" s="14"/>
    </row>
    <row r="113" spans="2:3" ht="15.75" customHeight="1" x14ac:dyDescent="0.25">
      <c r="B113" s="14"/>
      <c r="C113" s="14"/>
    </row>
    <row r="114" spans="2:3" ht="15.75" customHeight="1" x14ac:dyDescent="0.25">
      <c r="B114" s="14"/>
      <c r="C114" s="14"/>
    </row>
    <row r="115" spans="2:3" ht="15.75" customHeight="1" x14ac:dyDescent="0.25">
      <c r="B115" s="14"/>
      <c r="C115" s="14"/>
    </row>
    <row r="116" spans="2:3" ht="15.75" customHeight="1" x14ac:dyDescent="0.25">
      <c r="B116" s="14"/>
      <c r="C116" s="14"/>
    </row>
    <row r="117" spans="2:3" ht="15.75" customHeight="1" x14ac:dyDescent="0.25">
      <c r="B117" s="14"/>
      <c r="C117" s="14"/>
    </row>
    <row r="118" spans="2:3" ht="15.75" customHeight="1" x14ac:dyDescent="0.25">
      <c r="B118" s="14"/>
      <c r="C118" s="14"/>
    </row>
    <row r="119" spans="2:3" ht="15.75" customHeight="1" x14ac:dyDescent="0.25">
      <c r="B119" s="14"/>
      <c r="C119" s="14"/>
    </row>
    <row r="120" spans="2:3" ht="15.75" customHeight="1" x14ac:dyDescent="0.25">
      <c r="B120" s="14"/>
      <c r="C120" s="14"/>
    </row>
    <row r="121" spans="2:3" ht="15.75" customHeight="1" x14ac:dyDescent="0.25">
      <c r="B121" s="14"/>
      <c r="C121" s="14"/>
    </row>
    <row r="122" spans="2:3" ht="15.75" customHeight="1" x14ac:dyDescent="0.25">
      <c r="B122" s="14"/>
      <c r="C122" s="14"/>
    </row>
    <row r="123" spans="2:3" ht="15.75" customHeight="1" x14ac:dyDescent="0.25">
      <c r="B123" s="14"/>
      <c r="C123" s="14"/>
    </row>
    <row r="124" spans="2:3" ht="15.75" customHeight="1" x14ac:dyDescent="0.25">
      <c r="B124" s="14"/>
      <c r="C124" s="14"/>
    </row>
    <row r="125" spans="2:3" ht="15.75" customHeight="1" x14ac:dyDescent="0.25">
      <c r="B125" s="14"/>
      <c r="C125" s="14"/>
    </row>
    <row r="126" spans="2:3" ht="15.75" customHeight="1" x14ac:dyDescent="0.25">
      <c r="B126" s="14"/>
      <c r="C126" s="14"/>
    </row>
    <row r="127" spans="2:3" ht="15.75" customHeight="1" x14ac:dyDescent="0.25">
      <c r="B127" s="14"/>
      <c r="C127" s="14"/>
    </row>
    <row r="128" spans="2:3" ht="15.75" customHeight="1" x14ac:dyDescent="0.25">
      <c r="B128" s="14"/>
      <c r="C128" s="14"/>
    </row>
    <row r="129" spans="2:3" ht="15.75" customHeight="1" x14ac:dyDescent="0.25">
      <c r="B129" s="14"/>
      <c r="C129" s="14"/>
    </row>
    <row r="130" spans="2:3" ht="15.75" customHeight="1" x14ac:dyDescent="0.25">
      <c r="B130" s="14"/>
      <c r="C130" s="14"/>
    </row>
    <row r="131" spans="2:3" ht="15.75" customHeight="1" x14ac:dyDescent="0.25">
      <c r="B131" s="14"/>
      <c r="C131" s="14"/>
    </row>
    <row r="132" spans="2:3" ht="15.75" customHeight="1" x14ac:dyDescent="0.25">
      <c r="B132" s="14"/>
      <c r="C132" s="14"/>
    </row>
    <row r="133" spans="2:3" ht="15.75" customHeight="1" x14ac:dyDescent="0.25">
      <c r="B133" s="14"/>
      <c r="C133" s="14"/>
    </row>
    <row r="134" spans="2:3" ht="15.75" customHeight="1" x14ac:dyDescent="0.25">
      <c r="B134" s="14"/>
      <c r="C134" s="14"/>
    </row>
    <row r="135" spans="2:3" ht="15.75" customHeight="1" x14ac:dyDescent="0.25">
      <c r="B135" s="14"/>
      <c r="C135" s="14"/>
    </row>
    <row r="136" spans="2:3" ht="15.75" customHeight="1" x14ac:dyDescent="0.25">
      <c r="B136" s="14"/>
      <c r="C136" s="14"/>
    </row>
    <row r="137" spans="2:3" ht="15.75" customHeight="1" x14ac:dyDescent="0.25">
      <c r="B137" s="14"/>
      <c r="C137" s="14"/>
    </row>
    <row r="138" spans="2:3" ht="15.75" customHeight="1" x14ac:dyDescent="0.25">
      <c r="B138" s="14"/>
      <c r="C138" s="14"/>
    </row>
    <row r="139" spans="2:3" ht="15.75" customHeight="1" x14ac:dyDescent="0.25">
      <c r="B139" s="14"/>
      <c r="C139" s="14"/>
    </row>
    <row r="140" spans="2:3" ht="15.75" customHeight="1" x14ac:dyDescent="0.25">
      <c r="B140" s="14"/>
      <c r="C140" s="14"/>
    </row>
    <row r="141" spans="2:3" ht="15.75" customHeight="1" x14ac:dyDescent="0.25">
      <c r="B141" s="14"/>
      <c r="C141" s="14"/>
    </row>
    <row r="142" spans="2:3" ht="15.75" customHeight="1" x14ac:dyDescent="0.25">
      <c r="B142" s="14"/>
      <c r="C142" s="14"/>
    </row>
    <row r="143" spans="2:3" ht="15.75" customHeight="1" x14ac:dyDescent="0.25">
      <c r="B143" s="14"/>
      <c r="C143" s="14"/>
    </row>
    <row r="144" spans="2:3" ht="15.75" customHeight="1" x14ac:dyDescent="0.25">
      <c r="B144" s="14"/>
      <c r="C144" s="14"/>
    </row>
    <row r="145" spans="2:3" ht="15.75" customHeight="1" x14ac:dyDescent="0.25">
      <c r="B145" s="14"/>
      <c r="C145" s="14"/>
    </row>
    <row r="146" spans="2:3" ht="15.75" customHeight="1" x14ac:dyDescent="0.25">
      <c r="B146" s="14"/>
      <c r="C146" s="14"/>
    </row>
    <row r="147" spans="2:3" ht="15.75" customHeight="1" x14ac:dyDescent="0.25">
      <c r="B147" s="14"/>
      <c r="C147" s="14"/>
    </row>
    <row r="148" spans="2:3" ht="15.75" customHeight="1" x14ac:dyDescent="0.25">
      <c r="B148" s="14"/>
      <c r="C148" s="14"/>
    </row>
    <row r="149" spans="2:3" ht="15.75" customHeight="1" x14ac:dyDescent="0.25">
      <c r="B149" s="14"/>
      <c r="C149" s="14"/>
    </row>
    <row r="150" spans="2:3" ht="15.75" customHeight="1" x14ac:dyDescent="0.25">
      <c r="B150" s="14"/>
      <c r="C150" s="14"/>
    </row>
    <row r="151" spans="2:3" ht="15.75" customHeight="1" x14ac:dyDescent="0.25">
      <c r="B151" s="14"/>
      <c r="C151" s="14"/>
    </row>
    <row r="152" spans="2:3" ht="15.75" customHeight="1" x14ac:dyDescent="0.25">
      <c r="B152" s="14"/>
      <c r="C152" s="14"/>
    </row>
    <row r="153" spans="2:3" ht="15.75" customHeight="1" x14ac:dyDescent="0.25">
      <c r="B153" s="14"/>
      <c r="C153" s="14"/>
    </row>
    <row r="154" spans="2:3" ht="15.75" customHeight="1" x14ac:dyDescent="0.25">
      <c r="B154" s="14"/>
      <c r="C154" s="14"/>
    </row>
    <row r="155" spans="2:3" ht="15.75" customHeight="1" x14ac:dyDescent="0.25">
      <c r="B155" s="14"/>
      <c r="C155" s="14"/>
    </row>
    <row r="156" spans="2:3" ht="15.75" customHeight="1" x14ac:dyDescent="0.25">
      <c r="B156" s="14"/>
      <c r="C156" s="14"/>
    </row>
    <row r="157" spans="2:3" ht="15.75" customHeight="1" x14ac:dyDescent="0.25">
      <c r="B157" s="14"/>
      <c r="C157" s="14"/>
    </row>
    <row r="158" spans="2:3" ht="15.75" customHeight="1" x14ac:dyDescent="0.25">
      <c r="B158" s="14"/>
      <c r="C158" s="14"/>
    </row>
    <row r="159" spans="2:3" ht="15.75" customHeight="1" x14ac:dyDescent="0.25">
      <c r="B159" s="14"/>
      <c r="C159" s="14"/>
    </row>
    <row r="160" spans="2:3" ht="15.75" customHeight="1" x14ac:dyDescent="0.25">
      <c r="B160" s="14"/>
      <c r="C160" s="14"/>
    </row>
    <row r="161" spans="2:3" ht="15.75" customHeight="1" x14ac:dyDescent="0.25">
      <c r="B161" s="14"/>
      <c r="C161" s="14"/>
    </row>
    <row r="162" spans="2:3" ht="15.75" customHeight="1" x14ac:dyDescent="0.25">
      <c r="B162" s="14"/>
      <c r="C162" s="14"/>
    </row>
    <row r="163" spans="2:3" ht="15.75" customHeight="1" x14ac:dyDescent="0.25">
      <c r="B163" s="14"/>
      <c r="C163" s="14"/>
    </row>
    <row r="164" spans="2:3" ht="15.75" customHeight="1" x14ac:dyDescent="0.25">
      <c r="B164" s="14"/>
      <c r="C164" s="14"/>
    </row>
    <row r="165" spans="2:3" ht="15.75" customHeight="1" x14ac:dyDescent="0.25">
      <c r="B165" s="14"/>
      <c r="C165" s="14"/>
    </row>
    <row r="166" spans="2:3" ht="15.75" customHeight="1" x14ac:dyDescent="0.25">
      <c r="B166" s="14"/>
      <c r="C166" s="14"/>
    </row>
    <row r="167" spans="2:3" ht="15.75" customHeight="1" x14ac:dyDescent="0.25">
      <c r="B167" s="14"/>
      <c r="C167" s="14"/>
    </row>
    <row r="168" spans="2:3" ht="15.75" customHeight="1" x14ac:dyDescent="0.25">
      <c r="B168" s="14"/>
      <c r="C168" s="14"/>
    </row>
    <row r="169" spans="2:3" ht="15.75" customHeight="1" x14ac:dyDescent="0.25">
      <c r="B169" s="14"/>
      <c r="C169" s="14"/>
    </row>
    <row r="170" spans="2:3" ht="15.75" customHeight="1" x14ac:dyDescent="0.25">
      <c r="B170" s="14"/>
      <c r="C170" s="14"/>
    </row>
    <row r="171" spans="2:3" ht="15.75" customHeight="1" x14ac:dyDescent="0.25">
      <c r="B171" s="14"/>
      <c r="C171" s="14"/>
    </row>
    <row r="172" spans="2:3" ht="15.75" customHeight="1" x14ac:dyDescent="0.25">
      <c r="B172" s="14"/>
      <c r="C172" s="14"/>
    </row>
    <row r="173" spans="2:3" ht="15.75" customHeight="1" x14ac:dyDescent="0.25">
      <c r="B173" s="14"/>
      <c r="C173" s="14"/>
    </row>
    <row r="174" spans="2:3" ht="15.75" customHeight="1" x14ac:dyDescent="0.25">
      <c r="B174" s="14"/>
      <c r="C174" s="14"/>
    </row>
    <row r="175" spans="2:3" ht="15.75" customHeight="1" x14ac:dyDescent="0.25">
      <c r="B175" s="14"/>
      <c r="C175" s="14"/>
    </row>
    <row r="176" spans="2:3" ht="15.75" customHeight="1" x14ac:dyDescent="0.25">
      <c r="B176" s="14"/>
      <c r="C176" s="14"/>
    </row>
    <row r="177" spans="2:3" ht="15.75" customHeight="1" x14ac:dyDescent="0.25">
      <c r="B177" s="14"/>
      <c r="C177" s="14"/>
    </row>
    <row r="178" spans="2:3" ht="15.75" customHeight="1" x14ac:dyDescent="0.25">
      <c r="B178" s="14"/>
      <c r="C178" s="14"/>
    </row>
    <row r="179" spans="2:3" ht="15.75" customHeight="1" x14ac:dyDescent="0.25">
      <c r="B179" s="14"/>
      <c r="C179" s="14"/>
    </row>
    <row r="180" spans="2:3" ht="15.75" customHeight="1" x14ac:dyDescent="0.25">
      <c r="B180" s="14"/>
      <c r="C180" s="14"/>
    </row>
    <row r="181" spans="2:3" ht="15.75" customHeight="1" x14ac:dyDescent="0.25">
      <c r="B181" s="14"/>
      <c r="C181" s="14"/>
    </row>
    <row r="182" spans="2:3" ht="15.75" customHeight="1" x14ac:dyDescent="0.25">
      <c r="B182" s="14"/>
      <c r="C182" s="14"/>
    </row>
    <row r="183" spans="2:3" ht="15.75" customHeight="1" x14ac:dyDescent="0.25">
      <c r="B183" s="14"/>
      <c r="C183" s="14"/>
    </row>
    <row r="184" spans="2:3" ht="15.75" customHeight="1" x14ac:dyDescent="0.25">
      <c r="B184" s="14"/>
      <c r="C184" s="14"/>
    </row>
    <row r="185" spans="2:3" ht="15.75" customHeight="1" x14ac:dyDescent="0.25">
      <c r="B185" s="14"/>
      <c r="C185" s="14"/>
    </row>
    <row r="186" spans="2:3" ht="15.75" customHeight="1" x14ac:dyDescent="0.25">
      <c r="B186" s="14"/>
      <c r="C186" s="14"/>
    </row>
    <row r="187" spans="2:3" ht="15.75" customHeight="1" x14ac:dyDescent="0.25">
      <c r="B187" s="14"/>
      <c r="C187" s="14"/>
    </row>
    <row r="188" spans="2:3" ht="15.75" customHeight="1" x14ac:dyDescent="0.25">
      <c r="B188" s="14"/>
      <c r="C188" s="14"/>
    </row>
    <row r="189" spans="2:3" ht="15.75" customHeight="1" x14ac:dyDescent="0.25">
      <c r="B189" s="14"/>
      <c r="C189" s="14"/>
    </row>
    <row r="190" spans="2:3" ht="15.75" customHeight="1" x14ac:dyDescent="0.25">
      <c r="B190" s="14"/>
      <c r="C190" s="14"/>
    </row>
    <row r="191" spans="2:3" ht="15.75" customHeight="1" x14ac:dyDescent="0.25">
      <c r="B191" s="14"/>
      <c r="C191" s="14"/>
    </row>
    <row r="192" spans="2:3" ht="15.75" customHeight="1" x14ac:dyDescent="0.25">
      <c r="B192" s="14"/>
      <c r="C192" s="14"/>
    </row>
    <row r="193" spans="2:3" ht="15.75" customHeight="1" x14ac:dyDescent="0.25">
      <c r="B193" s="14"/>
      <c r="C193" s="14"/>
    </row>
    <row r="194" spans="2:3" ht="15.75" customHeight="1" x14ac:dyDescent="0.25">
      <c r="B194" s="14"/>
      <c r="C194" s="14"/>
    </row>
    <row r="195" spans="2:3" ht="15.75" customHeight="1" x14ac:dyDescent="0.25">
      <c r="B195" s="14"/>
      <c r="C195" s="14"/>
    </row>
    <row r="196" spans="2:3" ht="15.75" customHeight="1" x14ac:dyDescent="0.25">
      <c r="B196" s="14"/>
      <c r="C196" s="14"/>
    </row>
    <row r="197" spans="2:3" ht="15.75" customHeight="1" x14ac:dyDescent="0.25">
      <c r="B197" s="14"/>
      <c r="C197" s="14"/>
    </row>
    <row r="198" spans="2:3" ht="15.75" customHeight="1" x14ac:dyDescent="0.25">
      <c r="B198" s="14"/>
      <c r="C198" s="14"/>
    </row>
    <row r="199" spans="2:3" ht="15.75" customHeight="1" x14ac:dyDescent="0.25">
      <c r="B199" s="14"/>
      <c r="C199" s="14"/>
    </row>
    <row r="200" spans="2:3" ht="15.75" customHeight="1" x14ac:dyDescent="0.25">
      <c r="B200" s="14"/>
      <c r="C200" s="14"/>
    </row>
    <row r="201" spans="2:3" ht="15.75" customHeight="1" x14ac:dyDescent="0.25">
      <c r="B201" s="14"/>
      <c r="C201" s="14"/>
    </row>
    <row r="202" spans="2:3" ht="15.75" customHeight="1" x14ac:dyDescent="0.25">
      <c r="B202" s="14"/>
      <c r="C202" s="14"/>
    </row>
    <row r="203" spans="2:3" ht="15.75" customHeight="1" x14ac:dyDescent="0.25">
      <c r="B203" s="14"/>
      <c r="C203" s="14"/>
    </row>
    <row r="204" spans="2:3" ht="15.75" customHeight="1" x14ac:dyDescent="0.25">
      <c r="B204" s="14"/>
      <c r="C204" s="14"/>
    </row>
    <row r="205" spans="2:3" ht="15.75" customHeight="1" x14ac:dyDescent="0.25">
      <c r="B205" s="14"/>
      <c r="C205" s="14"/>
    </row>
    <row r="206" spans="2:3" ht="15.75" customHeight="1" x14ac:dyDescent="0.25">
      <c r="B206" s="14"/>
      <c r="C206" s="14"/>
    </row>
    <row r="207" spans="2:3" ht="15.75" customHeight="1" x14ac:dyDescent="0.25">
      <c r="B207" s="14"/>
      <c r="C207" s="14"/>
    </row>
    <row r="208" spans="2:3" ht="15.75" customHeight="1" x14ac:dyDescent="0.25">
      <c r="B208" s="14"/>
      <c r="C208" s="14"/>
    </row>
    <row r="209" spans="2:3" ht="15.75" customHeight="1" x14ac:dyDescent="0.25">
      <c r="B209" s="14"/>
      <c r="C209" s="14"/>
    </row>
    <row r="210" spans="2:3" ht="15.75" customHeight="1" x14ac:dyDescent="0.25">
      <c r="B210" s="14"/>
      <c r="C210" s="14"/>
    </row>
    <row r="211" spans="2:3" ht="15.75" customHeight="1" x14ac:dyDescent="0.25">
      <c r="B211" s="14"/>
      <c r="C211" s="14"/>
    </row>
    <row r="212" spans="2:3" ht="15.75" customHeight="1" x14ac:dyDescent="0.25">
      <c r="B212" s="14"/>
      <c r="C212" s="14"/>
    </row>
    <row r="213" spans="2:3" ht="15.75" customHeight="1" x14ac:dyDescent="0.25">
      <c r="B213" s="14"/>
      <c r="C213" s="14"/>
    </row>
    <row r="214" spans="2:3" ht="15.75" customHeight="1" x14ac:dyDescent="0.25">
      <c r="B214" s="14"/>
      <c r="C214" s="14"/>
    </row>
    <row r="215" spans="2:3" ht="15.75" customHeight="1" x14ac:dyDescent="0.25">
      <c r="B215" s="14"/>
      <c r="C215" s="14"/>
    </row>
    <row r="216" spans="2:3" ht="15.75" customHeight="1" x14ac:dyDescent="0.25">
      <c r="B216" s="14"/>
      <c r="C216" s="14"/>
    </row>
    <row r="217" spans="2:3" ht="15.75" customHeight="1" x14ac:dyDescent="0.25">
      <c r="B217" s="14"/>
      <c r="C217" s="14"/>
    </row>
    <row r="218" spans="2:3" ht="15.75" customHeight="1" x14ac:dyDescent="0.25">
      <c r="B218" s="14"/>
      <c r="C218" s="14"/>
    </row>
    <row r="219" spans="2:3" ht="15.75" customHeight="1" x14ac:dyDescent="0.25">
      <c r="B219" s="14"/>
      <c r="C219" s="14"/>
    </row>
    <row r="220" spans="2:3" ht="15.75" customHeight="1" x14ac:dyDescent="0.25">
      <c r="B220" s="14"/>
      <c r="C220" s="14"/>
    </row>
    <row r="221" spans="2:3" ht="15.75" customHeight="1" x14ac:dyDescent="0.25">
      <c r="B221" s="14"/>
      <c r="C221" s="14"/>
    </row>
    <row r="222" spans="2:3" ht="15.75" customHeight="1" x14ac:dyDescent="0.25">
      <c r="B222" s="14"/>
      <c r="C222" s="14"/>
    </row>
    <row r="223" spans="2:3" ht="15.75" customHeight="1" x14ac:dyDescent="0.25">
      <c r="B223" s="14"/>
      <c r="C223" s="14"/>
    </row>
    <row r="224" spans="2:3" ht="15.75" customHeight="1" x14ac:dyDescent="0.25">
      <c r="B224" s="14"/>
      <c r="C224" s="14"/>
    </row>
    <row r="225" spans="2:3" ht="15.75" customHeight="1" x14ac:dyDescent="0.25">
      <c r="B225" s="14"/>
      <c r="C225" s="14"/>
    </row>
    <row r="226" spans="2:3" ht="15.75" customHeight="1" x14ac:dyDescent="0.25">
      <c r="B226" s="14"/>
      <c r="C226" s="14"/>
    </row>
    <row r="227" spans="2:3" ht="15.75" customHeight="1" x14ac:dyDescent="0.25">
      <c r="B227" s="14"/>
      <c r="C227" s="14"/>
    </row>
    <row r="228" spans="2:3" ht="15.75" customHeight="1" x14ac:dyDescent="0.25">
      <c r="B228" s="14"/>
      <c r="C228" s="14"/>
    </row>
    <row r="229" spans="2:3" ht="15.75" customHeight="1" x14ac:dyDescent="0.25">
      <c r="B229" s="14"/>
      <c r="C229" s="14"/>
    </row>
    <row r="230" spans="2:3" ht="15.75" customHeight="1" x14ac:dyDescent="0.25">
      <c r="B230" s="14"/>
      <c r="C230" s="14"/>
    </row>
    <row r="231" spans="2:3" ht="15.75" customHeight="1" x14ac:dyDescent="0.25">
      <c r="B231" s="14"/>
      <c r="C231" s="14"/>
    </row>
    <row r="232" spans="2:3" ht="15.75" customHeight="1" x14ac:dyDescent="0.25">
      <c r="B232" s="14"/>
      <c r="C232" s="14"/>
    </row>
    <row r="233" spans="2:3" ht="15.75" customHeight="1" x14ac:dyDescent="0.25">
      <c r="B233" s="14"/>
      <c r="C233" s="14"/>
    </row>
    <row r="234" spans="2:3" ht="15.75" customHeight="1" x14ac:dyDescent="0.25">
      <c r="B234" s="14"/>
      <c r="C234" s="14"/>
    </row>
    <row r="235" spans="2:3" ht="15.75" customHeight="1" x14ac:dyDescent="0.25">
      <c r="B235" s="14"/>
      <c r="C235" s="14"/>
    </row>
    <row r="236" spans="2:3" ht="15.75" customHeight="1" x14ac:dyDescent="0.25">
      <c r="B236" s="14"/>
      <c r="C236" s="14"/>
    </row>
    <row r="237" spans="2:3" ht="15.75" customHeight="1" x14ac:dyDescent="0.25">
      <c r="B237" s="14"/>
      <c r="C237" s="14"/>
    </row>
    <row r="238" spans="2:3" ht="15.75" customHeight="1" x14ac:dyDescent="0.25">
      <c r="B238" s="14"/>
      <c r="C238" s="14"/>
    </row>
    <row r="239" spans="2:3" ht="15.75" customHeight="1" x14ac:dyDescent="0.25">
      <c r="B239" s="14"/>
      <c r="C239" s="14"/>
    </row>
    <row r="240" spans="2:3" ht="15.75" customHeight="1" x14ac:dyDescent="0.25">
      <c r="B240" s="14"/>
      <c r="C240" s="14"/>
    </row>
    <row r="241" spans="2:3" ht="15.75" customHeight="1" x14ac:dyDescent="0.25">
      <c r="B241" s="14"/>
      <c r="C241" s="14"/>
    </row>
    <row r="242" spans="2:3" ht="15.75" customHeight="1" x14ac:dyDescent="0.25">
      <c r="B242" s="14"/>
      <c r="C242" s="14"/>
    </row>
    <row r="243" spans="2:3" ht="15.75" customHeight="1" x14ac:dyDescent="0.25">
      <c r="B243" s="14"/>
      <c r="C243" s="14"/>
    </row>
    <row r="244" spans="2:3" ht="15.75" customHeight="1" x14ac:dyDescent="0.25">
      <c r="B244" s="14"/>
      <c r="C244" s="14"/>
    </row>
    <row r="245" spans="2:3" ht="15.75" customHeight="1" x14ac:dyDescent="0.25">
      <c r="B245" s="14"/>
      <c r="C245" s="14"/>
    </row>
    <row r="246" spans="2:3" ht="15.75" customHeight="1" x14ac:dyDescent="0.25">
      <c r="B246" s="14"/>
      <c r="C246" s="14"/>
    </row>
    <row r="247" spans="2:3" ht="15.75" customHeight="1" x14ac:dyDescent="0.25">
      <c r="B247" s="14"/>
      <c r="C247" s="14"/>
    </row>
    <row r="248" spans="2:3" ht="15.75" customHeight="1" x14ac:dyDescent="0.25">
      <c r="B248" s="14"/>
      <c r="C248" s="14"/>
    </row>
    <row r="249" spans="2:3" ht="15.75" customHeight="1" x14ac:dyDescent="0.25">
      <c r="B249" s="14"/>
      <c r="C249" s="14"/>
    </row>
    <row r="250" spans="2:3" ht="15.75" customHeight="1" x14ac:dyDescent="0.25">
      <c r="B250" s="14"/>
      <c r="C250" s="14"/>
    </row>
    <row r="251" spans="2:3" ht="15.75" customHeight="1" x14ac:dyDescent="0.25">
      <c r="B251" s="14"/>
      <c r="C251" s="14"/>
    </row>
    <row r="252" spans="2:3" ht="15.75" customHeight="1" x14ac:dyDescent="0.25">
      <c r="B252" s="14"/>
      <c r="C252" s="14"/>
    </row>
    <row r="253" spans="2:3" ht="15.75" customHeight="1" x14ac:dyDescent="0.25">
      <c r="B253" s="14"/>
      <c r="C253" s="14"/>
    </row>
    <row r="254" spans="2:3" ht="15.75" customHeight="1" x14ac:dyDescent="0.25">
      <c r="B254" s="14"/>
      <c r="C254" s="14"/>
    </row>
    <row r="255" spans="2:3" ht="15.75" customHeight="1" x14ac:dyDescent="0.25">
      <c r="B255" s="14"/>
      <c r="C255" s="14"/>
    </row>
    <row r="256" spans="2:3" ht="15.75" customHeight="1" x14ac:dyDescent="0.25">
      <c r="B256" s="14"/>
      <c r="C256" s="14"/>
    </row>
    <row r="257" spans="2:3" ht="15.75" customHeight="1" x14ac:dyDescent="0.25">
      <c r="B257" s="14"/>
      <c r="C257" s="14"/>
    </row>
    <row r="258" spans="2:3" ht="15.75" customHeight="1" x14ac:dyDescent="0.25">
      <c r="B258" s="14"/>
      <c r="C258" s="14"/>
    </row>
    <row r="259" spans="2:3" ht="15.75" customHeight="1" x14ac:dyDescent="0.25">
      <c r="B259" s="14"/>
      <c r="C259" s="14"/>
    </row>
    <row r="260" spans="2:3" ht="15.75" customHeight="1" x14ac:dyDescent="0.25">
      <c r="B260" s="14"/>
      <c r="C260" s="14"/>
    </row>
    <row r="261" spans="2:3" ht="15.75" customHeight="1" x14ac:dyDescent="0.25">
      <c r="B261" s="14"/>
      <c r="C261" s="14"/>
    </row>
    <row r="262" spans="2:3" ht="15.75" customHeight="1" x14ac:dyDescent="0.25">
      <c r="B262" s="14"/>
      <c r="C262" s="14"/>
    </row>
    <row r="263" spans="2:3" ht="15.75" customHeight="1" x14ac:dyDescent="0.25">
      <c r="B263" s="14"/>
      <c r="C263" s="14"/>
    </row>
    <row r="264" spans="2:3" ht="15.75" customHeight="1" x14ac:dyDescent="0.25">
      <c r="B264" s="14"/>
      <c r="C264" s="14"/>
    </row>
    <row r="265" spans="2:3" ht="15.75" customHeight="1" x14ac:dyDescent="0.25">
      <c r="B265" s="14"/>
      <c r="C265" s="14"/>
    </row>
    <row r="266" spans="2:3" ht="15.75" customHeight="1" x14ac:dyDescent="0.25">
      <c r="B266" s="14"/>
      <c r="C266" s="14"/>
    </row>
    <row r="267" spans="2:3" ht="15.75" customHeight="1" x14ac:dyDescent="0.25">
      <c r="B267" s="14"/>
      <c r="C267" s="14"/>
    </row>
    <row r="268" spans="2:3" ht="15.75" customHeight="1" x14ac:dyDescent="0.25">
      <c r="B268" s="14"/>
      <c r="C268" s="14"/>
    </row>
    <row r="269" spans="2:3" ht="15.75" customHeight="1" x14ac:dyDescent="0.25">
      <c r="B269" s="14"/>
      <c r="C269" s="14"/>
    </row>
    <row r="270" spans="2:3" ht="15.75" customHeight="1" x14ac:dyDescent="0.25">
      <c r="B270" s="14"/>
      <c r="C270" s="14"/>
    </row>
    <row r="271" spans="2:3" ht="15.75" customHeight="1" x14ac:dyDescent="0.25">
      <c r="B271" s="14"/>
      <c r="C271" s="14"/>
    </row>
    <row r="272" spans="2:3" ht="15.75" customHeight="1" x14ac:dyDescent="0.25">
      <c r="B272" s="14"/>
      <c r="C272" s="14"/>
    </row>
    <row r="273" spans="2:3" ht="15.75" customHeight="1" x14ac:dyDescent="0.25">
      <c r="B273" s="14"/>
      <c r="C273" s="14"/>
    </row>
    <row r="274" spans="2:3" ht="15.75" customHeight="1" x14ac:dyDescent="0.25">
      <c r="B274" s="14"/>
      <c r="C274" s="14"/>
    </row>
    <row r="275" spans="2:3" ht="15.75" customHeight="1" x14ac:dyDescent="0.25">
      <c r="B275" s="14"/>
      <c r="C275" s="14"/>
    </row>
    <row r="276" spans="2:3" ht="15.75" customHeight="1" x14ac:dyDescent="0.25">
      <c r="B276" s="14"/>
      <c r="C276" s="14"/>
    </row>
    <row r="277" spans="2:3" ht="15.75" customHeight="1" x14ac:dyDescent="0.25">
      <c r="B277" s="14"/>
      <c r="C277" s="14"/>
    </row>
    <row r="278" spans="2:3" ht="15.75" customHeight="1" x14ac:dyDescent="0.25">
      <c r="B278" s="14"/>
      <c r="C278" s="14"/>
    </row>
    <row r="279" spans="2:3" ht="15.75" customHeight="1" x14ac:dyDescent="0.25">
      <c r="B279" s="14"/>
      <c r="C279" s="14"/>
    </row>
    <row r="280" spans="2:3" ht="15.75" customHeight="1" x14ac:dyDescent="0.25">
      <c r="B280" s="14"/>
      <c r="C280" s="14"/>
    </row>
    <row r="281" spans="2:3" ht="15.75" customHeight="1" x14ac:dyDescent="0.25">
      <c r="B281" s="14"/>
      <c r="C281" s="14"/>
    </row>
    <row r="282" spans="2:3" ht="15.75" customHeight="1" x14ac:dyDescent="0.25">
      <c r="B282" s="14"/>
      <c r="C282" s="14"/>
    </row>
    <row r="283" spans="2:3" ht="15.75" customHeight="1" x14ac:dyDescent="0.25">
      <c r="B283" s="14"/>
      <c r="C283" s="14"/>
    </row>
    <row r="284" spans="2:3" ht="15.75" customHeight="1" x14ac:dyDescent="0.25">
      <c r="B284" s="14"/>
      <c r="C284" s="14"/>
    </row>
    <row r="285" spans="2:3" ht="15.75" customHeight="1" x14ac:dyDescent="0.25">
      <c r="B285" s="14"/>
      <c r="C285" s="14"/>
    </row>
    <row r="286" spans="2:3" ht="15.75" customHeight="1" x14ac:dyDescent="0.25">
      <c r="B286" s="14"/>
      <c r="C286" s="14"/>
    </row>
    <row r="287" spans="2:3" ht="15.75" customHeight="1" x14ac:dyDescent="0.25">
      <c r="B287" s="14"/>
      <c r="C287" s="14"/>
    </row>
    <row r="288" spans="2:3" ht="15.75" customHeight="1" x14ac:dyDescent="0.25">
      <c r="B288" s="14"/>
      <c r="C288" s="14"/>
    </row>
    <row r="289" spans="2:3" ht="15.75" customHeight="1" x14ac:dyDescent="0.25">
      <c r="B289" s="14"/>
      <c r="C289" s="14"/>
    </row>
    <row r="290" spans="2:3" ht="15.75" customHeight="1" x14ac:dyDescent="0.25">
      <c r="B290" s="14"/>
      <c r="C290" s="14"/>
    </row>
    <row r="291" spans="2:3" ht="15.75" customHeight="1" x14ac:dyDescent="0.25">
      <c r="B291" s="14"/>
      <c r="C291" s="14"/>
    </row>
    <row r="292" spans="2:3" ht="15.75" customHeight="1" x14ac:dyDescent="0.25">
      <c r="B292" s="14"/>
      <c r="C292" s="14"/>
    </row>
    <row r="293" spans="2:3" ht="15.75" customHeight="1" x14ac:dyDescent="0.25">
      <c r="B293" s="14"/>
      <c r="C293" s="14"/>
    </row>
    <row r="294" spans="2:3" ht="15.75" customHeight="1" x14ac:dyDescent="0.25">
      <c r="B294" s="14"/>
      <c r="C294" s="14"/>
    </row>
    <row r="295" spans="2:3" ht="15.75" customHeight="1" x14ac:dyDescent="0.25">
      <c r="B295" s="14"/>
      <c r="C295" s="14"/>
    </row>
    <row r="296" spans="2:3" ht="15.75" customHeight="1" x14ac:dyDescent="0.25">
      <c r="B296" s="14"/>
      <c r="C296" s="14"/>
    </row>
    <row r="297" spans="2:3" ht="15.75" customHeight="1" x14ac:dyDescent="0.25">
      <c r="B297" s="14"/>
      <c r="C297" s="14"/>
    </row>
    <row r="298" spans="2:3" ht="15.75" customHeight="1" x14ac:dyDescent="0.25">
      <c r="B298" s="14"/>
      <c r="C298" s="14"/>
    </row>
    <row r="299" spans="2:3" ht="15.75" customHeight="1" x14ac:dyDescent="0.25">
      <c r="B299" s="14"/>
      <c r="C299" s="14"/>
    </row>
    <row r="300" spans="2:3" ht="15.75" customHeight="1" x14ac:dyDescent="0.25">
      <c r="B300" s="14"/>
      <c r="C300" s="14"/>
    </row>
    <row r="301" spans="2:3" ht="15.75" customHeight="1" x14ac:dyDescent="0.25">
      <c r="B301" s="14"/>
      <c r="C301" s="14"/>
    </row>
    <row r="302" spans="2:3" ht="15.75" customHeight="1" x14ac:dyDescent="0.25">
      <c r="B302" s="14"/>
      <c r="C302" s="14"/>
    </row>
    <row r="303" spans="2:3" ht="15.75" customHeight="1" x14ac:dyDescent="0.25">
      <c r="B303" s="14"/>
      <c r="C303" s="14"/>
    </row>
    <row r="304" spans="2:3" ht="15.75" customHeight="1" x14ac:dyDescent="0.25">
      <c r="B304" s="14"/>
      <c r="C304" s="14"/>
    </row>
    <row r="305" spans="2:3" ht="15.75" customHeight="1" x14ac:dyDescent="0.25">
      <c r="B305" s="14"/>
      <c r="C305" s="14"/>
    </row>
    <row r="306" spans="2:3" ht="15.75" customHeight="1" x14ac:dyDescent="0.25">
      <c r="B306" s="14"/>
      <c r="C306" s="14"/>
    </row>
    <row r="307" spans="2:3" ht="15.75" customHeight="1" x14ac:dyDescent="0.25">
      <c r="B307" s="14"/>
      <c r="C307" s="14"/>
    </row>
    <row r="308" spans="2:3" ht="15.75" customHeight="1" x14ac:dyDescent="0.25">
      <c r="B308" s="14"/>
      <c r="C308" s="14"/>
    </row>
    <row r="309" spans="2:3" ht="15.75" customHeight="1" x14ac:dyDescent="0.25">
      <c r="B309" s="14"/>
      <c r="C309" s="14"/>
    </row>
    <row r="310" spans="2:3" ht="15.75" customHeight="1" x14ac:dyDescent="0.25">
      <c r="B310" s="14"/>
      <c r="C310" s="14"/>
    </row>
    <row r="311" spans="2:3" ht="15.75" customHeight="1" x14ac:dyDescent="0.25">
      <c r="B311" s="14"/>
      <c r="C311" s="14"/>
    </row>
    <row r="312" spans="2:3" ht="15.75" customHeight="1" x14ac:dyDescent="0.25">
      <c r="B312" s="14"/>
      <c r="C312" s="14"/>
    </row>
    <row r="313" spans="2:3" ht="15.75" customHeight="1" x14ac:dyDescent="0.25">
      <c r="B313" s="14"/>
      <c r="C313" s="14"/>
    </row>
    <row r="314" spans="2:3" ht="15.75" customHeight="1" x14ac:dyDescent="0.25">
      <c r="B314" s="14"/>
      <c r="C314" s="14"/>
    </row>
    <row r="315" spans="2:3" ht="15.75" customHeight="1" x14ac:dyDescent="0.25">
      <c r="B315" s="14"/>
      <c r="C315" s="14"/>
    </row>
    <row r="316" spans="2:3" ht="15.75" customHeight="1" x14ac:dyDescent="0.25">
      <c r="B316" s="14"/>
      <c r="C316" s="14"/>
    </row>
    <row r="317" spans="2:3" ht="15.75" customHeight="1" x14ac:dyDescent="0.25">
      <c r="B317" s="14"/>
      <c r="C317" s="14"/>
    </row>
    <row r="318" spans="2:3" ht="15.75" customHeight="1" x14ac:dyDescent="0.25">
      <c r="B318" s="14"/>
      <c r="C318" s="14"/>
    </row>
    <row r="319" spans="2:3" ht="15.75" customHeight="1" x14ac:dyDescent="0.25">
      <c r="B319" s="14"/>
      <c r="C319" s="14"/>
    </row>
    <row r="320" spans="2:3" ht="15.75" customHeight="1" x14ac:dyDescent="0.25">
      <c r="B320" s="14"/>
      <c r="C320" s="14"/>
    </row>
    <row r="321" spans="2:3" ht="15.75" customHeight="1" x14ac:dyDescent="0.25">
      <c r="B321" s="14"/>
      <c r="C321" s="14"/>
    </row>
    <row r="322" spans="2:3" ht="15.75" customHeight="1" x14ac:dyDescent="0.25">
      <c r="B322" s="14"/>
      <c r="C322" s="14"/>
    </row>
    <row r="323" spans="2:3" ht="15.75" customHeight="1" x14ac:dyDescent="0.25">
      <c r="B323" s="14"/>
      <c r="C323" s="14"/>
    </row>
    <row r="324" spans="2:3" ht="15.75" customHeight="1" x14ac:dyDescent="0.25">
      <c r="B324" s="14"/>
      <c r="C324" s="14"/>
    </row>
    <row r="325" spans="2:3" ht="15.75" customHeight="1" x14ac:dyDescent="0.25">
      <c r="B325" s="14"/>
      <c r="C325" s="14"/>
    </row>
    <row r="326" spans="2:3" ht="15.75" customHeight="1" x14ac:dyDescent="0.25">
      <c r="B326" s="14"/>
      <c r="C326" s="14"/>
    </row>
    <row r="327" spans="2:3" ht="15.75" customHeight="1" x14ac:dyDescent="0.25">
      <c r="B327" s="14"/>
      <c r="C327" s="14"/>
    </row>
    <row r="328" spans="2:3" ht="15.75" customHeight="1" x14ac:dyDescent="0.25">
      <c r="B328" s="14"/>
      <c r="C328" s="14"/>
    </row>
    <row r="329" spans="2:3" ht="15.75" customHeight="1" x14ac:dyDescent="0.25">
      <c r="B329" s="14"/>
      <c r="C329" s="14"/>
    </row>
    <row r="330" spans="2:3" ht="15.75" customHeight="1" x14ac:dyDescent="0.25">
      <c r="B330" s="14"/>
      <c r="C330" s="14"/>
    </row>
    <row r="331" spans="2:3" ht="15.75" customHeight="1" x14ac:dyDescent="0.25">
      <c r="B331" s="14"/>
      <c r="C331" s="14"/>
    </row>
    <row r="332" spans="2:3" ht="15.75" customHeight="1" x14ac:dyDescent="0.25">
      <c r="B332" s="14"/>
      <c r="C332" s="14"/>
    </row>
    <row r="333" spans="2:3" ht="15.75" customHeight="1" x14ac:dyDescent="0.25">
      <c r="B333" s="14"/>
      <c r="C333" s="14"/>
    </row>
    <row r="334" spans="2:3" ht="15.75" customHeight="1" x14ac:dyDescent="0.25">
      <c r="B334" s="14"/>
      <c r="C334" s="14"/>
    </row>
    <row r="335" spans="2:3" ht="15.75" customHeight="1" x14ac:dyDescent="0.25">
      <c r="B335" s="14"/>
      <c r="C335" s="14"/>
    </row>
    <row r="336" spans="2:3" ht="15.75" customHeight="1" x14ac:dyDescent="0.25">
      <c r="B336" s="14"/>
      <c r="C336" s="14"/>
    </row>
    <row r="337" spans="2:3" ht="15.75" customHeight="1" x14ac:dyDescent="0.25">
      <c r="B337" s="14"/>
      <c r="C337" s="14"/>
    </row>
    <row r="338" spans="2:3" ht="15.75" customHeight="1" x14ac:dyDescent="0.25">
      <c r="B338" s="14"/>
      <c r="C338" s="14"/>
    </row>
    <row r="339" spans="2:3" ht="15.75" customHeight="1" x14ac:dyDescent="0.25">
      <c r="B339" s="14"/>
      <c r="C339" s="14"/>
    </row>
    <row r="340" spans="2:3" ht="15.75" customHeight="1" x14ac:dyDescent="0.25">
      <c r="B340" s="14"/>
      <c r="C340" s="14"/>
    </row>
    <row r="341" spans="2:3" ht="15.75" customHeight="1" x14ac:dyDescent="0.25">
      <c r="B341" s="14"/>
      <c r="C341" s="14"/>
    </row>
    <row r="342" spans="2:3" ht="15.75" customHeight="1" x14ac:dyDescent="0.25">
      <c r="B342" s="14"/>
      <c r="C342" s="14"/>
    </row>
    <row r="343" spans="2:3" ht="15.75" customHeight="1" x14ac:dyDescent="0.25">
      <c r="B343" s="14"/>
      <c r="C343" s="14"/>
    </row>
    <row r="344" spans="2:3" ht="15.75" customHeight="1" x14ac:dyDescent="0.25">
      <c r="B344" s="14"/>
      <c r="C344" s="14"/>
    </row>
    <row r="345" spans="2:3" ht="15.75" customHeight="1" x14ac:dyDescent="0.25">
      <c r="B345" s="14"/>
      <c r="C345" s="14"/>
    </row>
    <row r="346" spans="2:3" ht="15.75" customHeight="1" x14ac:dyDescent="0.25">
      <c r="B346" s="14"/>
      <c r="C346" s="14"/>
    </row>
    <row r="347" spans="2:3" ht="15.75" customHeight="1" x14ac:dyDescent="0.25">
      <c r="B347" s="14"/>
      <c r="C347" s="14"/>
    </row>
    <row r="348" spans="2:3" ht="15.75" customHeight="1" x14ac:dyDescent="0.25">
      <c r="B348" s="14"/>
      <c r="C348" s="14"/>
    </row>
    <row r="349" spans="2:3" ht="15.75" customHeight="1" x14ac:dyDescent="0.25">
      <c r="B349" s="14"/>
      <c r="C349" s="14"/>
    </row>
    <row r="350" spans="2:3" ht="15.75" customHeight="1" x14ac:dyDescent="0.25">
      <c r="B350" s="14"/>
      <c r="C350" s="14"/>
    </row>
    <row r="351" spans="2:3" ht="15.75" customHeight="1" x14ac:dyDescent="0.25">
      <c r="B351" s="14"/>
      <c r="C351" s="14"/>
    </row>
    <row r="352" spans="2:3" ht="15.75" customHeight="1" x14ac:dyDescent="0.25">
      <c r="B352" s="14"/>
      <c r="C352" s="14"/>
    </row>
    <row r="353" spans="2:3" ht="15.75" customHeight="1" x14ac:dyDescent="0.25">
      <c r="B353" s="14"/>
      <c r="C353" s="14"/>
    </row>
    <row r="354" spans="2:3" ht="15.75" customHeight="1" x14ac:dyDescent="0.25">
      <c r="B354" s="14"/>
      <c r="C354" s="14"/>
    </row>
    <row r="355" spans="2:3" ht="15.75" customHeight="1" x14ac:dyDescent="0.25">
      <c r="B355" s="14"/>
      <c r="C355" s="14"/>
    </row>
    <row r="356" spans="2:3" ht="15.75" customHeight="1" x14ac:dyDescent="0.25">
      <c r="B356" s="14"/>
      <c r="C356" s="14"/>
    </row>
    <row r="357" spans="2:3" ht="15.75" customHeight="1" x14ac:dyDescent="0.25">
      <c r="B357" s="14"/>
      <c r="C357" s="14"/>
    </row>
    <row r="358" spans="2:3" ht="15.75" customHeight="1" x14ac:dyDescent="0.25">
      <c r="B358" s="14"/>
      <c r="C358" s="14"/>
    </row>
    <row r="359" spans="2:3" ht="15.75" customHeight="1" x14ac:dyDescent="0.25">
      <c r="B359" s="14"/>
      <c r="C359" s="14"/>
    </row>
    <row r="360" spans="2:3" ht="15.75" customHeight="1" x14ac:dyDescent="0.25">
      <c r="B360" s="14"/>
      <c r="C360" s="14"/>
    </row>
    <row r="361" spans="2:3" ht="15.75" customHeight="1" x14ac:dyDescent="0.25">
      <c r="B361" s="14"/>
      <c r="C361" s="14"/>
    </row>
    <row r="362" spans="2:3" ht="15.75" customHeight="1" x14ac:dyDescent="0.25">
      <c r="B362" s="14"/>
      <c r="C362" s="14"/>
    </row>
    <row r="363" spans="2:3" ht="15.75" customHeight="1" x14ac:dyDescent="0.25">
      <c r="B363" s="14"/>
      <c r="C363" s="14"/>
    </row>
    <row r="364" spans="2:3" ht="15.75" customHeight="1" x14ac:dyDescent="0.25">
      <c r="B364" s="14"/>
      <c r="C364" s="14"/>
    </row>
    <row r="365" spans="2:3" ht="15.75" customHeight="1" x14ac:dyDescent="0.25">
      <c r="B365" s="14"/>
      <c r="C365" s="14"/>
    </row>
    <row r="366" spans="2:3" ht="15.75" customHeight="1" x14ac:dyDescent="0.25">
      <c r="B366" s="14"/>
      <c r="C366" s="14"/>
    </row>
    <row r="367" spans="2:3" ht="15.75" customHeight="1" x14ac:dyDescent="0.25">
      <c r="B367" s="14"/>
      <c r="C367" s="14"/>
    </row>
    <row r="368" spans="2:3" ht="15.75" customHeight="1" x14ac:dyDescent="0.25">
      <c r="B368" s="14"/>
      <c r="C368" s="14"/>
    </row>
    <row r="369" spans="2:3" ht="15.75" customHeight="1" x14ac:dyDescent="0.25">
      <c r="B369" s="14"/>
      <c r="C369" s="14"/>
    </row>
    <row r="370" spans="2:3" ht="15.75" customHeight="1" x14ac:dyDescent="0.25">
      <c r="B370" s="14"/>
      <c r="C370" s="14"/>
    </row>
    <row r="371" spans="2:3" ht="15.75" customHeight="1" x14ac:dyDescent="0.25">
      <c r="B371" s="14"/>
      <c r="C371" s="14"/>
    </row>
    <row r="372" spans="2:3" ht="15.75" customHeight="1" x14ac:dyDescent="0.25">
      <c r="B372" s="14"/>
      <c r="C372" s="14"/>
    </row>
    <row r="373" spans="2:3" ht="15.75" customHeight="1" x14ac:dyDescent="0.25">
      <c r="B373" s="14"/>
      <c r="C373" s="14"/>
    </row>
    <row r="374" spans="2:3" ht="15.75" customHeight="1" x14ac:dyDescent="0.25">
      <c r="B374" s="14"/>
      <c r="C374" s="14"/>
    </row>
    <row r="375" spans="2:3" ht="15.75" customHeight="1" x14ac:dyDescent="0.25">
      <c r="B375" s="14"/>
      <c r="C375" s="14"/>
    </row>
    <row r="376" spans="2:3" ht="15.75" customHeight="1" x14ac:dyDescent="0.25">
      <c r="B376" s="14"/>
      <c r="C376" s="14"/>
    </row>
    <row r="377" spans="2:3" ht="15.75" customHeight="1" x14ac:dyDescent="0.25">
      <c r="B377" s="14"/>
      <c r="C377" s="14"/>
    </row>
    <row r="378" spans="2:3" ht="15.75" customHeight="1" x14ac:dyDescent="0.25">
      <c r="B378" s="14"/>
      <c r="C378" s="14"/>
    </row>
    <row r="379" spans="2:3" ht="15.75" customHeight="1" x14ac:dyDescent="0.25">
      <c r="B379" s="14"/>
      <c r="C379" s="14"/>
    </row>
    <row r="380" spans="2:3" ht="15.75" customHeight="1" x14ac:dyDescent="0.25">
      <c r="B380" s="14"/>
      <c r="C380" s="14"/>
    </row>
    <row r="381" spans="2:3" ht="15.75" customHeight="1" x14ac:dyDescent="0.25">
      <c r="B381" s="14"/>
      <c r="C381" s="14"/>
    </row>
    <row r="382" spans="2:3" ht="15.75" customHeight="1" x14ac:dyDescent="0.25">
      <c r="B382" s="14"/>
      <c r="C382" s="14"/>
    </row>
    <row r="383" spans="2:3" ht="15.75" customHeight="1" x14ac:dyDescent="0.25">
      <c r="B383" s="14"/>
      <c r="C383" s="14"/>
    </row>
    <row r="384" spans="2:3" ht="15.75" customHeight="1" x14ac:dyDescent="0.25">
      <c r="B384" s="14"/>
      <c r="C384" s="14"/>
    </row>
    <row r="385" spans="2:3" ht="15.75" customHeight="1" x14ac:dyDescent="0.25">
      <c r="B385" s="14"/>
      <c r="C385" s="14"/>
    </row>
    <row r="386" spans="2:3" ht="15.75" customHeight="1" x14ac:dyDescent="0.25">
      <c r="B386" s="14"/>
      <c r="C386" s="14"/>
    </row>
    <row r="387" spans="2:3" ht="15.75" customHeight="1" x14ac:dyDescent="0.25">
      <c r="B387" s="14"/>
      <c r="C387" s="14"/>
    </row>
    <row r="388" spans="2:3" ht="15.75" customHeight="1" x14ac:dyDescent="0.25">
      <c r="B388" s="14"/>
      <c r="C388" s="14"/>
    </row>
    <row r="389" spans="2:3" ht="15.75" customHeight="1" x14ac:dyDescent="0.25">
      <c r="B389" s="14"/>
      <c r="C389" s="14"/>
    </row>
    <row r="390" spans="2:3" ht="15.75" customHeight="1" x14ac:dyDescent="0.25">
      <c r="B390" s="14"/>
      <c r="C390" s="14"/>
    </row>
    <row r="391" spans="2:3" ht="15.75" customHeight="1" x14ac:dyDescent="0.25">
      <c r="B391" s="14"/>
      <c r="C391" s="14"/>
    </row>
    <row r="392" spans="2:3" ht="15.75" customHeight="1" x14ac:dyDescent="0.25">
      <c r="B392" s="14"/>
      <c r="C392" s="14"/>
    </row>
    <row r="393" spans="2:3" ht="15.75" customHeight="1" x14ac:dyDescent="0.25">
      <c r="B393" s="14"/>
      <c r="C393" s="14"/>
    </row>
    <row r="394" spans="2:3" ht="15.75" customHeight="1" x14ac:dyDescent="0.25">
      <c r="B394" s="14"/>
      <c r="C394" s="14"/>
    </row>
    <row r="395" spans="2:3" ht="15.75" customHeight="1" x14ac:dyDescent="0.25">
      <c r="B395" s="14"/>
      <c r="C395" s="14"/>
    </row>
    <row r="396" spans="2:3" ht="15.75" customHeight="1" x14ac:dyDescent="0.25">
      <c r="B396" s="14"/>
      <c r="C396" s="14"/>
    </row>
    <row r="397" spans="2:3" ht="15.75" customHeight="1" x14ac:dyDescent="0.25">
      <c r="B397" s="14"/>
      <c r="C397" s="14"/>
    </row>
    <row r="398" spans="2:3" ht="15.75" customHeight="1" x14ac:dyDescent="0.25">
      <c r="B398" s="14"/>
      <c r="C398" s="14"/>
    </row>
    <row r="399" spans="2:3" ht="15.75" customHeight="1" x14ac:dyDescent="0.25">
      <c r="B399" s="14"/>
      <c r="C399" s="14"/>
    </row>
    <row r="400" spans="2:3" ht="15.75" customHeight="1" x14ac:dyDescent="0.25">
      <c r="B400" s="14"/>
      <c r="C400" s="14"/>
    </row>
    <row r="401" spans="2:3" ht="15.75" customHeight="1" x14ac:dyDescent="0.25">
      <c r="B401" s="14"/>
      <c r="C401" s="14"/>
    </row>
    <row r="402" spans="2:3" ht="15.75" customHeight="1" x14ac:dyDescent="0.25">
      <c r="B402" s="14"/>
      <c r="C402" s="14"/>
    </row>
    <row r="403" spans="2:3" ht="15.75" customHeight="1" x14ac:dyDescent="0.25">
      <c r="B403" s="14"/>
      <c r="C403" s="14"/>
    </row>
    <row r="404" spans="2:3" ht="15.75" customHeight="1" x14ac:dyDescent="0.25">
      <c r="B404" s="14"/>
      <c r="C404" s="14"/>
    </row>
    <row r="405" spans="2:3" ht="15.75" customHeight="1" x14ac:dyDescent="0.25">
      <c r="B405" s="14"/>
      <c r="C405" s="14"/>
    </row>
    <row r="406" spans="2:3" ht="15.75" customHeight="1" x14ac:dyDescent="0.25">
      <c r="B406" s="14"/>
      <c r="C406" s="14"/>
    </row>
    <row r="407" spans="2:3" ht="15.75" customHeight="1" x14ac:dyDescent="0.25">
      <c r="B407" s="14"/>
      <c r="C407" s="14"/>
    </row>
    <row r="408" spans="2:3" ht="15.75" customHeight="1" x14ac:dyDescent="0.25">
      <c r="B408" s="14"/>
      <c r="C408" s="14"/>
    </row>
    <row r="409" spans="2:3" ht="15.75" customHeight="1" x14ac:dyDescent="0.25">
      <c r="B409" s="14"/>
      <c r="C409" s="14"/>
    </row>
    <row r="410" spans="2:3" ht="15.75" customHeight="1" x14ac:dyDescent="0.25">
      <c r="B410" s="14"/>
      <c r="C410" s="14"/>
    </row>
    <row r="411" spans="2:3" ht="15.75" customHeight="1" x14ac:dyDescent="0.25">
      <c r="B411" s="14"/>
      <c r="C411" s="14"/>
    </row>
    <row r="412" spans="2:3" ht="15.75" customHeight="1" x14ac:dyDescent="0.25">
      <c r="B412" s="14"/>
      <c r="C412" s="14"/>
    </row>
    <row r="413" spans="2:3" ht="15.75" customHeight="1" x14ac:dyDescent="0.25">
      <c r="B413" s="14"/>
      <c r="C413" s="14"/>
    </row>
    <row r="414" spans="2:3" ht="15.75" customHeight="1" x14ac:dyDescent="0.25">
      <c r="B414" s="14"/>
      <c r="C414" s="14"/>
    </row>
    <row r="415" spans="2:3" ht="15.75" customHeight="1" x14ac:dyDescent="0.25">
      <c r="B415" s="14"/>
      <c r="C415" s="14"/>
    </row>
    <row r="416" spans="2:3" ht="15.75" customHeight="1" x14ac:dyDescent="0.25">
      <c r="B416" s="14"/>
      <c r="C416" s="14"/>
    </row>
    <row r="417" spans="2:3" ht="15.75" customHeight="1" x14ac:dyDescent="0.25">
      <c r="B417" s="14"/>
      <c r="C417" s="14"/>
    </row>
    <row r="418" spans="2:3" ht="15.75" customHeight="1" x14ac:dyDescent="0.25">
      <c r="B418" s="14"/>
      <c r="C418" s="14"/>
    </row>
    <row r="419" spans="2:3" ht="15.75" customHeight="1" x14ac:dyDescent="0.25">
      <c r="B419" s="14"/>
      <c r="C419" s="14"/>
    </row>
    <row r="420" spans="2:3" ht="15.75" customHeight="1" x14ac:dyDescent="0.25">
      <c r="B420" s="14"/>
      <c r="C420" s="14"/>
    </row>
    <row r="421" spans="2:3" ht="15.75" customHeight="1" x14ac:dyDescent="0.25">
      <c r="B421" s="14"/>
      <c r="C421" s="14"/>
    </row>
    <row r="422" spans="2:3" ht="15.75" customHeight="1" x14ac:dyDescent="0.25">
      <c r="B422" s="14"/>
      <c r="C422" s="14"/>
    </row>
    <row r="423" spans="2:3" ht="15.75" customHeight="1" x14ac:dyDescent="0.25">
      <c r="B423" s="14"/>
      <c r="C423" s="14"/>
    </row>
    <row r="424" spans="2:3" ht="15.75" customHeight="1" x14ac:dyDescent="0.25">
      <c r="B424" s="14"/>
      <c r="C424" s="14"/>
    </row>
    <row r="425" spans="2:3" ht="15.75" customHeight="1" x14ac:dyDescent="0.25">
      <c r="B425" s="14"/>
      <c r="C425" s="14"/>
    </row>
    <row r="426" spans="2:3" ht="15.75" customHeight="1" x14ac:dyDescent="0.25">
      <c r="B426" s="14"/>
      <c r="C426" s="14"/>
    </row>
    <row r="427" spans="2:3" ht="15.75" customHeight="1" x14ac:dyDescent="0.25">
      <c r="B427" s="14"/>
      <c r="C427" s="14"/>
    </row>
    <row r="428" spans="2:3" ht="15.75" customHeight="1" x14ac:dyDescent="0.25">
      <c r="B428" s="14"/>
      <c r="C428" s="14"/>
    </row>
    <row r="429" spans="2:3" ht="15.75" customHeight="1" x14ac:dyDescent="0.25">
      <c r="B429" s="14"/>
      <c r="C429" s="14"/>
    </row>
    <row r="430" spans="2:3" ht="15.75" customHeight="1" x14ac:dyDescent="0.25">
      <c r="B430" s="14"/>
      <c r="C430" s="14"/>
    </row>
    <row r="431" spans="2:3" ht="15.75" customHeight="1" x14ac:dyDescent="0.25">
      <c r="B431" s="14"/>
      <c r="C431" s="14"/>
    </row>
    <row r="432" spans="2:3" ht="15.75" customHeight="1" x14ac:dyDescent="0.25">
      <c r="B432" s="14"/>
      <c r="C432" s="14"/>
    </row>
    <row r="433" spans="2:3" ht="15.75" customHeight="1" x14ac:dyDescent="0.25">
      <c r="B433" s="14"/>
      <c r="C433" s="14"/>
    </row>
    <row r="434" spans="2:3" ht="15.75" customHeight="1" x14ac:dyDescent="0.25">
      <c r="B434" s="14"/>
      <c r="C434" s="14"/>
    </row>
    <row r="435" spans="2:3" ht="15.75" customHeight="1" x14ac:dyDescent="0.25">
      <c r="B435" s="14"/>
      <c r="C435" s="14"/>
    </row>
    <row r="436" spans="2:3" ht="15.75" customHeight="1" x14ac:dyDescent="0.25">
      <c r="B436" s="14"/>
      <c r="C436" s="14"/>
    </row>
    <row r="437" spans="2:3" ht="15.75" customHeight="1" x14ac:dyDescent="0.25">
      <c r="B437" s="14"/>
      <c r="C437" s="14"/>
    </row>
    <row r="438" spans="2:3" ht="15.75" customHeight="1" x14ac:dyDescent="0.25">
      <c r="B438" s="14"/>
      <c r="C438" s="14"/>
    </row>
    <row r="439" spans="2:3" ht="15.75" customHeight="1" x14ac:dyDescent="0.25">
      <c r="B439" s="14"/>
      <c r="C439" s="14"/>
    </row>
    <row r="440" spans="2:3" ht="15.75" customHeight="1" x14ac:dyDescent="0.25">
      <c r="B440" s="14"/>
      <c r="C440" s="14"/>
    </row>
    <row r="441" spans="2:3" ht="15.75" customHeight="1" x14ac:dyDescent="0.25">
      <c r="B441" s="14"/>
      <c r="C441" s="14"/>
    </row>
    <row r="442" spans="2:3" ht="15.75" customHeight="1" x14ac:dyDescent="0.25">
      <c r="B442" s="14"/>
      <c r="C442" s="14"/>
    </row>
    <row r="443" spans="2:3" ht="15.75" customHeight="1" x14ac:dyDescent="0.25">
      <c r="B443" s="14"/>
      <c r="C443" s="14"/>
    </row>
    <row r="444" spans="2:3" ht="15.75" customHeight="1" x14ac:dyDescent="0.25">
      <c r="B444" s="14"/>
      <c r="C444" s="14"/>
    </row>
    <row r="445" spans="2:3" ht="15.75" customHeight="1" x14ac:dyDescent="0.25">
      <c r="B445" s="14"/>
      <c r="C445" s="14"/>
    </row>
    <row r="446" spans="2:3" ht="15.75" customHeight="1" x14ac:dyDescent="0.25">
      <c r="B446" s="14"/>
      <c r="C446" s="14"/>
    </row>
    <row r="447" spans="2:3" ht="15.75" customHeight="1" x14ac:dyDescent="0.25">
      <c r="B447" s="14"/>
      <c r="C447" s="14"/>
    </row>
    <row r="448" spans="2:3" ht="15.75" customHeight="1" x14ac:dyDescent="0.25">
      <c r="B448" s="14"/>
      <c r="C448" s="14"/>
    </row>
    <row r="449" spans="2:3" ht="15.75" customHeight="1" x14ac:dyDescent="0.25">
      <c r="B449" s="14"/>
      <c r="C449" s="14"/>
    </row>
    <row r="450" spans="2:3" ht="15.75" customHeight="1" x14ac:dyDescent="0.25">
      <c r="B450" s="14"/>
      <c r="C450" s="14"/>
    </row>
    <row r="451" spans="2:3" ht="15.75" customHeight="1" x14ac:dyDescent="0.25">
      <c r="B451" s="14"/>
      <c r="C451" s="14"/>
    </row>
    <row r="452" spans="2:3" ht="15.75" customHeight="1" x14ac:dyDescent="0.25">
      <c r="B452" s="14"/>
      <c r="C452" s="14"/>
    </row>
    <row r="453" spans="2:3" ht="15.75" customHeight="1" x14ac:dyDescent="0.25">
      <c r="B453" s="14"/>
      <c r="C453" s="14"/>
    </row>
    <row r="454" spans="2:3" ht="15.75" customHeight="1" x14ac:dyDescent="0.25">
      <c r="B454" s="14"/>
      <c r="C454" s="14"/>
    </row>
    <row r="455" spans="2:3" ht="15.75" customHeight="1" x14ac:dyDescent="0.25">
      <c r="B455" s="14"/>
      <c r="C455" s="14"/>
    </row>
    <row r="456" spans="2:3" ht="15.75" customHeight="1" x14ac:dyDescent="0.25">
      <c r="B456" s="14"/>
      <c r="C456" s="14"/>
    </row>
    <row r="457" spans="2:3" ht="15.75" customHeight="1" x14ac:dyDescent="0.25">
      <c r="B457" s="14"/>
      <c r="C457" s="14"/>
    </row>
    <row r="458" spans="2:3" ht="15.75" customHeight="1" x14ac:dyDescent="0.25">
      <c r="B458" s="14"/>
      <c r="C458" s="14"/>
    </row>
    <row r="459" spans="2:3" ht="15.75" customHeight="1" x14ac:dyDescent="0.25">
      <c r="B459" s="14"/>
      <c r="C459" s="14"/>
    </row>
    <row r="460" spans="2:3" ht="15.75" customHeight="1" x14ac:dyDescent="0.25">
      <c r="B460" s="14"/>
      <c r="C460" s="14"/>
    </row>
    <row r="461" spans="2:3" ht="15.75" customHeight="1" x14ac:dyDescent="0.25">
      <c r="B461" s="14"/>
      <c r="C461" s="14"/>
    </row>
    <row r="462" spans="2:3" ht="15.75" customHeight="1" x14ac:dyDescent="0.25">
      <c r="B462" s="14"/>
      <c r="C462" s="14"/>
    </row>
    <row r="463" spans="2:3" ht="15.75" customHeight="1" x14ac:dyDescent="0.25">
      <c r="B463" s="14"/>
      <c r="C463" s="14"/>
    </row>
    <row r="464" spans="2:3" ht="15.75" customHeight="1" x14ac:dyDescent="0.25">
      <c r="B464" s="14"/>
      <c r="C464" s="14"/>
    </row>
    <row r="465" spans="2:3" ht="15.75" customHeight="1" x14ac:dyDescent="0.25">
      <c r="B465" s="14"/>
      <c r="C465" s="14"/>
    </row>
    <row r="466" spans="2:3" ht="15.75" customHeight="1" x14ac:dyDescent="0.25">
      <c r="B466" s="14"/>
      <c r="C466" s="14"/>
    </row>
    <row r="467" spans="2:3" ht="15.75" customHeight="1" x14ac:dyDescent="0.25">
      <c r="B467" s="14"/>
      <c r="C467" s="14"/>
    </row>
    <row r="468" spans="2:3" ht="15.75" customHeight="1" x14ac:dyDescent="0.25">
      <c r="B468" s="14"/>
      <c r="C468" s="14"/>
    </row>
    <row r="469" spans="2:3" ht="15.75" customHeight="1" x14ac:dyDescent="0.25">
      <c r="B469" s="14"/>
      <c r="C469" s="14"/>
    </row>
    <row r="470" spans="2:3" ht="15.75" customHeight="1" x14ac:dyDescent="0.25">
      <c r="B470" s="14"/>
      <c r="C470" s="14"/>
    </row>
    <row r="471" spans="2:3" ht="15.75" customHeight="1" x14ac:dyDescent="0.25">
      <c r="B471" s="14"/>
      <c r="C471" s="14"/>
    </row>
    <row r="472" spans="2:3" ht="15.75" customHeight="1" x14ac:dyDescent="0.25">
      <c r="B472" s="14"/>
      <c r="C472" s="14"/>
    </row>
    <row r="473" spans="2:3" ht="15.75" customHeight="1" x14ac:dyDescent="0.25">
      <c r="B473" s="14"/>
      <c r="C473" s="14"/>
    </row>
    <row r="474" spans="2:3" ht="15.75" customHeight="1" x14ac:dyDescent="0.25">
      <c r="B474" s="14"/>
      <c r="C474" s="14"/>
    </row>
    <row r="475" spans="2:3" ht="15.75" customHeight="1" x14ac:dyDescent="0.25">
      <c r="B475" s="14"/>
      <c r="C475" s="14"/>
    </row>
    <row r="476" spans="2:3" ht="15.75" customHeight="1" x14ac:dyDescent="0.25">
      <c r="B476" s="14"/>
      <c r="C476" s="14"/>
    </row>
    <row r="477" spans="2:3" ht="15.75" customHeight="1" x14ac:dyDescent="0.25">
      <c r="B477" s="14"/>
      <c r="C477" s="14"/>
    </row>
    <row r="478" spans="2:3" ht="15.75" customHeight="1" x14ac:dyDescent="0.25">
      <c r="B478" s="14"/>
      <c r="C478" s="14"/>
    </row>
    <row r="479" spans="2:3" ht="15.75" customHeight="1" x14ac:dyDescent="0.25">
      <c r="B479" s="14"/>
      <c r="C479" s="14"/>
    </row>
    <row r="480" spans="2:3" ht="15.75" customHeight="1" x14ac:dyDescent="0.25">
      <c r="B480" s="14"/>
      <c r="C480" s="14"/>
    </row>
    <row r="481" spans="2:3" ht="15.75" customHeight="1" x14ac:dyDescent="0.25">
      <c r="B481" s="14"/>
      <c r="C481" s="14"/>
    </row>
    <row r="482" spans="2:3" ht="15.75" customHeight="1" x14ac:dyDescent="0.25">
      <c r="B482" s="14"/>
      <c r="C482" s="14"/>
    </row>
    <row r="483" spans="2:3" ht="15.75" customHeight="1" x14ac:dyDescent="0.25">
      <c r="B483" s="14"/>
      <c r="C483" s="14"/>
    </row>
    <row r="484" spans="2:3" ht="15.75" customHeight="1" x14ac:dyDescent="0.25">
      <c r="B484" s="14"/>
      <c r="C484" s="14"/>
    </row>
    <row r="485" spans="2:3" ht="15.75" customHeight="1" x14ac:dyDescent="0.25">
      <c r="B485" s="14"/>
      <c r="C485" s="14"/>
    </row>
    <row r="486" spans="2:3" ht="15.75" customHeight="1" x14ac:dyDescent="0.25">
      <c r="B486" s="14"/>
      <c r="C486" s="14"/>
    </row>
    <row r="487" spans="2:3" ht="15.75" customHeight="1" x14ac:dyDescent="0.25">
      <c r="B487" s="14"/>
      <c r="C487" s="14"/>
    </row>
    <row r="488" spans="2:3" ht="15.75" customHeight="1" x14ac:dyDescent="0.25">
      <c r="B488" s="14"/>
      <c r="C488" s="14"/>
    </row>
    <row r="489" spans="2:3" ht="15.75" customHeight="1" x14ac:dyDescent="0.25">
      <c r="B489" s="14"/>
      <c r="C489" s="14"/>
    </row>
    <row r="490" spans="2:3" ht="15.75" customHeight="1" x14ac:dyDescent="0.25">
      <c r="B490" s="14"/>
      <c r="C490" s="14"/>
    </row>
    <row r="491" spans="2:3" ht="15.75" customHeight="1" x14ac:dyDescent="0.25">
      <c r="B491" s="14"/>
      <c r="C491" s="14"/>
    </row>
    <row r="492" spans="2:3" ht="15.75" customHeight="1" x14ac:dyDescent="0.25">
      <c r="B492" s="14"/>
      <c r="C492" s="14"/>
    </row>
    <row r="493" spans="2:3" ht="15.75" customHeight="1" x14ac:dyDescent="0.25">
      <c r="B493" s="14"/>
      <c r="C493" s="14"/>
    </row>
    <row r="494" spans="2:3" ht="15.75" customHeight="1" x14ac:dyDescent="0.25">
      <c r="B494" s="14"/>
      <c r="C494" s="14"/>
    </row>
    <row r="495" spans="2:3" ht="15.75" customHeight="1" x14ac:dyDescent="0.25">
      <c r="B495" s="14"/>
      <c r="C495" s="14"/>
    </row>
    <row r="496" spans="2:3" ht="15.75" customHeight="1" x14ac:dyDescent="0.25">
      <c r="B496" s="14"/>
      <c r="C496" s="14"/>
    </row>
    <row r="497" spans="2:3" ht="15.75" customHeight="1" x14ac:dyDescent="0.25">
      <c r="B497" s="14"/>
      <c r="C497" s="14"/>
    </row>
    <row r="498" spans="2:3" ht="15.75" customHeight="1" x14ac:dyDescent="0.25">
      <c r="B498" s="14"/>
      <c r="C498" s="14"/>
    </row>
    <row r="499" spans="2:3" ht="15.75" customHeight="1" x14ac:dyDescent="0.25">
      <c r="B499" s="14"/>
      <c r="C499" s="14"/>
    </row>
    <row r="500" spans="2:3" ht="15.75" customHeight="1" x14ac:dyDescent="0.25">
      <c r="B500" s="14"/>
      <c r="C500" s="14"/>
    </row>
    <row r="501" spans="2:3" ht="15.75" customHeight="1" x14ac:dyDescent="0.25">
      <c r="B501" s="14"/>
      <c r="C501" s="14"/>
    </row>
    <row r="502" spans="2:3" ht="15.75" customHeight="1" x14ac:dyDescent="0.25">
      <c r="B502" s="14"/>
      <c r="C502" s="14"/>
    </row>
    <row r="503" spans="2:3" ht="15.75" customHeight="1" x14ac:dyDescent="0.25">
      <c r="B503" s="14"/>
      <c r="C503" s="14"/>
    </row>
    <row r="504" spans="2:3" ht="15.75" customHeight="1" x14ac:dyDescent="0.25">
      <c r="B504" s="14"/>
      <c r="C504" s="14"/>
    </row>
    <row r="505" spans="2:3" ht="15.75" customHeight="1" x14ac:dyDescent="0.25">
      <c r="B505" s="14"/>
      <c r="C505" s="14"/>
    </row>
    <row r="506" spans="2:3" ht="15.75" customHeight="1" x14ac:dyDescent="0.25">
      <c r="B506" s="14"/>
      <c r="C506" s="14"/>
    </row>
    <row r="507" spans="2:3" ht="15.75" customHeight="1" x14ac:dyDescent="0.25">
      <c r="B507" s="14"/>
      <c r="C507" s="14"/>
    </row>
    <row r="508" spans="2:3" ht="15.75" customHeight="1" x14ac:dyDescent="0.25">
      <c r="B508" s="14"/>
      <c r="C508" s="14"/>
    </row>
    <row r="509" spans="2:3" ht="15.75" customHeight="1" x14ac:dyDescent="0.25">
      <c r="B509" s="14"/>
      <c r="C509" s="14"/>
    </row>
    <row r="510" spans="2:3" ht="15.75" customHeight="1" x14ac:dyDescent="0.25">
      <c r="B510" s="14"/>
      <c r="C510" s="14"/>
    </row>
    <row r="511" spans="2:3" ht="15.75" customHeight="1" x14ac:dyDescent="0.25">
      <c r="B511" s="14"/>
      <c r="C511" s="14"/>
    </row>
    <row r="512" spans="2:3" ht="15.75" customHeight="1" x14ac:dyDescent="0.25">
      <c r="B512" s="14"/>
      <c r="C512" s="14"/>
    </row>
    <row r="513" spans="2:3" ht="15.75" customHeight="1" x14ac:dyDescent="0.25">
      <c r="B513" s="14"/>
      <c r="C513" s="14"/>
    </row>
    <row r="514" spans="2:3" ht="15.75" customHeight="1" x14ac:dyDescent="0.25">
      <c r="B514" s="14"/>
      <c r="C514" s="14"/>
    </row>
    <row r="515" spans="2:3" ht="15.75" customHeight="1" x14ac:dyDescent="0.25">
      <c r="B515" s="14"/>
      <c r="C515" s="14"/>
    </row>
    <row r="516" spans="2:3" ht="15.75" customHeight="1" x14ac:dyDescent="0.25">
      <c r="B516" s="14"/>
      <c r="C516" s="14"/>
    </row>
    <row r="517" spans="2:3" ht="15.75" customHeight="1" x14ac:dyDescent="0.25">
      <c r="B517" s="14"/>
      <c r="C517" s="14"/>
    </row>
    <row r="518" spans="2:3" ht="15.75" customHeight="1" x14ac:dyDescent="0.25">
      <c r="B518" s="14"/>
      <c r="C518" s="14"/>
    </row>
    <row r="519" spans="2:3" ht="15.75" customHeight="1" x14ac:dyDescent="0.25">
      <c r="B519" s="14"/>
      <c r="C519" s="14"/>
    </row>
    <row r="520" spans="2:3" ht="15.75" customHeight="1" x14ac:dyDescent="0.25">
      <c r="B520" s="14"/>
      <c r="C520" s="14"/>
    </row>
    <row r="521" spans="2:3" ht="15.75" customHeight="1" x14ac:dyDescent="0.25">
      <c r="B521" s="14"/>
      <c r="C521" s="14"/>
    </row>
    <row r="522" spans="2:3" ht="15.75" customHeight="1" x14ac:dyDescent="0.25">
      <c r="B522" s="14"/>
      <c r="C522" s="14"/>
    </row>
    <row r="523" spans="2:3" ht="15.75" customHeight="1" x14ac:dyDescent="0.25">
      <c r="B523" s="14"/>
      <c r="C523" s="14"/>
    </row>
    <row r="524" spans="2:3" ht="15.75" customHeight="1" x14ac:dyDescent="0.25">
      <c r="B524" s="14"/>
      <c r="C524" s="14"/>
    </row>
    <row r="525" spans="2:3" ht="15.75" customHeight="1" x14ac:dyDescent="0.25">
      <c r="B525" s="14"/>
      <c r="C525" s="14"/>
    </row>
    <row r="526" spans="2:3" ht="15.75" customHeight="1" x14ac:dyDescent="0.25">
      <c r="B526" s="14"/>
      <c r="C526" s="14"/>
    </row>
    <row r="527" spans="2:3" ht="15.75" customHeight="1" x14ac:dyDescent="0.25">
      <c r="B527" s="14"/>
      <c r="C527" s="14"/>
    </row>
    <row r="528" spans="2:3" ht="15.75" customHeight="1" x14ac:dyDescent="0.25">
      <c r="B528" s="14"/>
      <c r="C528" s="14"/>
    </row>
    <row r="529" spans="2:3" ht="15.75" customHeight="1" x14ac:dyDescent="0.25">
      <c r="B529" s="14"/>
      <c r="C529" s="14"/>
    </row>
    <row r="530" spans="2:3" ht="15.75" customHeight="1" x14ac:dyDescent="0.25">
      <c r="B530" s="14"/>
      <c r="C530" s="14"/>
    </row>
    <row r="531" spans="2:3" ht="15.75" customHeight="1" x14ac:dyDescent="0.25">
      <c r="B531" s="14"/>
      <c r="C531" s="14"/>
    </row>
    <row r="532" spans="2:3" ht="15.75" customHeight="1" x14ac:dyDescent="0.25">
      <c r="B532" s="14"/>
      <c r="C532" s="14"/>
    </row>
    <row r="533" spans="2:3" ht="15.75" customHeight="1" x14ac:dyDescent="0.25">
      <c r="B533" s="14"/>
      <c r="C533" s="14"/>
    </row>
    <row r="534" spans="2:3" ht="15.75" customHeight="1" x14ac:dyDescent="0.25">
      <c r="B534" s="14"/>
      <c r="C534" s="14"/>
    </row>
    <row r="535" spans="2:3" ht="15.75" customHeight="1" x14ac:dyDescent="0.25">
      <c r="B535" s="14"/>
      <c r="C535" s="14"/>
    </row>
    <row r="536" spans="2:3" ht="15.75" customHeight="1" x14ac:dyDescent="0.25">
      <c r="B536" s="14"/>
      <c r="C536" s="14"/>
    </row>
    <row r="537" spans="2:3" ht="15.75" customHeight="1" x14ac:dyDescent="0.25">
      <c r="B537" s="14"/>
      <c r="C537" s="14"/>
    </row>
    <row r="538" spans="2:3" ht="15.75" customHeight="1" x14ac:dyDescent="0.25">
      <c r="B538" s="14"/>
      <c r="C538" s="14"/>
    </row>
    <row r="539" spans="2:3" ht="15.75" customHeight="1" x14ac:dyDescent="0.25">
      <c r="B539" s="14"/>
      <c r="C539" s="14"/>
    </row>
    <row r="540" spans="2:3" ht="15.75" customHeight="1" x14ac:dyDescent="0.25">
      <c r="B540" s="14"/>
      <c r="C540" s="14"/>
    </row>
    <row r="541" spans="2:3" ht="15.75" customHeight="1" x14ac:dyDescent="0.25">
      <c r="B541" s="14"/>
      <c r="C541" s="14"/>
    </row>
    <row r="542" spans="2:3" ht="15.75" customHeight="1" x14ac:dyDescent="0.25">
      <c r="B542" s="14"/>
      <c r="C542" s="14"/>
    </row>
    <row r="543" spans="2:3" ht="15.75" customHeight="1" x14ac:dyDescent="0.25">
      <c r="B543" s="14"/>
      <c r="C543" s="14"/>
    </row>
    <row r="544" spans="2:3" ht="15.75" customHeight="1" x14ac:dyDescent="0.25">
      <c r="B544" s="14"/>
      <c r="C544" s="14"/>
    </row>
    <row r="545" spans="2:3" ht="15.75" customHeight="1" x14ac:dyDescent="0.25">
      <c r="B545" s="14"/>
      <c r="C545" s="14"/>
    </row>
    <row r="546" spans="2:3" ht="15.75" customHeight="1" x14ac:dyDescent="0.25">
      <c r="B546" s="14"/>
      <c r="C546" s="14"/>
    </row>
    <row r="547" spans="2:3" ht="15.75" customHeight="1" x14ac:dyDescent="0.25">
      <c r="B547" s="14"/>
      <c r="C547" s="14"/>
    </row>
    <row r="548" spans="2:3" ht="15.75" customHeight="1" x14ac:dyDescent="0.25">
      <c r="B548" s="14"/>
      <c r="C548" s="14"/>
    </row>
    <row r="549" spans="2:3" ht="15.75" customHeight="1" x14ac:dyDescent="0.25">
      <c r="B549" s="14"/>
      <c r="C549" s="14"/>
    </row>
    <row r="550" spans="2:3" ht="15.75" customHeight="1" x14ac:dyDescent="0.25">
      <c r="B550" s="14"/>
      <c r="C550" s="14"/>
    </row>
    <row r="551" spans="2:3" ht="15.75" customHeight="1" x14ac:dyDescent="0.25">
      <c r="B551" s="14"/>
      <c r="C551" s="14"/>
    </row>
    <row r="552" spans="2:3" ht="15.75" customHeight="1" x14ac:dyDescent="0.25">
      <c r="B552" s="14"/>
      <c r="C552" s="14"/>
    </row>
    <row r="553" spans="2:3" ht="15.75" customHeight="1" x14ac:dyDescent="0.25">
      <c r="B553" s="14"/>
      <c r="C553" s="14"/>
    </row>
    <row r="554" spans="2:3" ht="15.75" customHeight="1" x14ac:dyDescent="0.25">
      <c r="B554" s="14"/>
      <c r="C554" s="14"/>
    </row>
    <row r="555" spans="2:3" ht="15.75" customHeight="1" x14ac:dyDescent="0.25">
      <c r="B555" s="14"/>
      <c r="C555" s="14"/>
    </row>
    <row r="556" spans="2:3" ht="15.75" customHeight="1" x14ac:dyDescent="0.25">
      <c r="B556" s="14"/>
      <c r="C556" s="14"/>
    </row>
    <row r="557" spans="2:3" ht="15.75" customHeight="1" x14ac:dyDescent="0.25">
      <c r="B557" s="14"/>
      <c r="C557" s="14"/>
    </row>
    <row r="558" spans="2:3" ht="15.75" customHeight="1" x14ac:dyDescent="0.25">
      <c r="B558" s="14"/>
      <c r="C558" s="14"/>
    </row>
    <row r="559" spans="2:3" ht="15.75" customHeight="1" x14ac:dyDescent="0.25">
      <c r="B559" s="14"/>
      <c r="C559" s="14"/>
    </row>
    <row r="560" spans="2:3" ht="15.75" customHeight="1" x14ac:dyDescent="0.25">
      <c r="B560" s="14"/>
      <c r="C560" s="14"/>
    </row>
    <row r="561" spans="2:3" ht="15.75" customHeight="1" x14ac:dyDescent="0.25">
      <c r="B561" s="14"/>
      <c r="C561" s="14"/>
    </row>
    <row r="562" spans="2:3" ht="15.75" customHeight="1" x14ac:dyDescent="0.25">
      <c r="B562" s="14"/>
      <c r="C562" s="14"/>
    </row>
    <row r="563" spans="2:3" ht="15.75" customHeight="1" x14ac:dyDescent="0.25">
      <c r="B563" s="14"/>
      <c r="C563" s="14"/>
    </row>
    <row r="564" spans="2:3" ht="15.75" customHeight="1" x14ac:dyDescent="0.25">
      <c r="B564" s="14"/>
      <c r="C564" s="14"/>
    </row>
    <row r="565" spans="2:3" ht="15.75" customHeight="1" x14ac:dyDescent="0.25">
      <c r="B565" s="14"/>
      <c r="C565" s="14"/>
    </row>
    <row r="566" spans="2:3" ht="15.75" customHeight="1" x14ac:dyDescent="0.25">
      <c r="B566" s="14"/>
      <c r="C566" s="14"/>
    </row>
    <row r="567" spans="2:3" ht="15.75" customHeight="1" x14ac:dyDescent="0.25">
      <c r="B567" s="14"/>
      <c r="C567" s="14"/>
    </row>
    <row r="568" spans="2:3" ht="15.75" customHeight="1" x14ac:dyDescent="0.25">
      <c r="B568" s="14"/>
      <c r="C568" s="14"/>
    </row>
    <row r="569" spans="2:3" ht="15.75" customHeight="1" x14ac:dyDescent="0.25">
      <c r="B569" s="14"/>
      <c r="C569" s="14"/>
    </row>
    <row r="570" spans="2:3" ht="15.75" customHeight="1" x14ac:dyDescent="0.25">
      <c r="B570" s="14"/>
      <c r="C570" s="14"/>
    </row>
    <row r="571" spans="2:3" ht="15.75" customHeight="1" x14ac:dyDescent="0.25">
      <c r="B571" s="14"/>
      <c r="C571" s="14"/>
    </row>
    <row r="572" spans="2:3" ht="15.75" customHeight="1" x14ac:dyDescent="0.25">
      <c r="B572" s="14"/>
      <c r="C572" s="14"/>
    </row>
    <row r="573" spans="2:3" ht="15.75" customHeight="1" x14ac:dyDescent="0.25">
      <c r="B573" s="14"/>
      <c r="C573" s="14"/>
    </row>
    <row r="574" spans="2:3" ht="15.75" customHeight="1" x14ac:dyDescent="0.25">
      <c r="B574" s="14"/>
      <c r="C574" s="14"/>
    </row>
    <row r="575" spans="2:3" ht="15.75" customHeight="1" x14ac:dyDescent="0.25">
      <c r="B575" s="14"/>
      <c r="C575" s="14"/>
    </row>
    <row r="576" spans="2:3" ht="15.75" customHeight="1" x14ac:dyDescent="0.25">
      <c r="B576" s="14"/>
      <c r="C576" s="14"/>
    </row>
    <row r="577" spans="2:3" ht="15.75" customHeight="1" x14ac:dyDescent="0.25">
      <c r="B577" s="14"/>
      <c r="C577" s="14"/>
    </row>
    <row r="578" spans="2:3" ht="15.75" customHeight="1" x14ac:dyDescent="0.25">
      <c r="B578" s="14"/>
      <c r="C578" s="14"/>
    </row>
    <row r="579" spans="2:3" ht="15.75" customHeight="1" x14ac:dyDescent="0.25">
      <c r="B579" s="14"/>
      <c r="C579" s="14"/>
    </row>
    <row r="580" spans="2:3" ht="15.75" customHeight="1" x14ac:dyDescent="0.25">
      <c r="B580" s="14"/>
      <c r="C580" s="14"/>
    </row>
    <row r="581" spans="2:3" ht="15.75" customHeight="1" x14ac:dyDescent="0.25">
      <c r="B581" s="14"/>
      <c r="C581" s="14"/>
    </row>
    <row r="582" spans="2:3" ht="15.75" customHeight="1" x14ac:dyDescent="0.25">
      <c r="B582" s="14"/>
      <c r="C582" s="14"/>
    </row>
    <row r="583" spans="2:3" ht="15.75" customHeight="1" x14ac:dyDescent="0.25">
      <c r="B583" s="14"/>
      <c r="C583" s="14"/>
    </row>
    <row r="584" spans="2:3" ht="15.75" customHeight="1" x14ac:dyDescent="0.25">
      <c r="B584" s="14"/>
      <c r="C584" s="14"/>
    </row>
    <row r="585" spans="2:3" ht="15.75" customHeight="1" x14ac:dyDescent="0.25">
      <c r="B585" s="14"/>
      <c r="C585" s="14"/>
    </row>
    <row r="586" spans="2:3" ht="15.75" customHeight="1" x14ac:dyDescent="0.25">
      <c r="B586" s="14"/>
      <c r="C586" s="14"/>
    </row>
    <row r="587" spans="2:3" ht="15.75" customHeight="1" x14ac:dyDescent="0.25">
      <c r="B587" s="14"/>
      <c r="C587" s="14"/>
    </row>
    <row r="588" spans="2:3" ht="15.75" customHeight="1" x14ac:dyDescent="0.25">
      <c r="B588" s="14"/>
      <c r="C588" s="14"/>
    </row>
    <row r="589" spans="2:3" ht="15.75" customHeight="1" x14ac:dyDescent="0.25">
      <c r="B589" s="14"/>
      <c r="C589" s="14"/>
    </row>
    <row r="590" spans="2:3" ht="15.75" customHeight="1" x14ac:dyDescent="0.25">
      <c r="B590" s="14"/>
      <c r="C590" s="14"/>
    </row>
    <row r="591" spans="2:3" ht="15.75" customHeight="1" x14ac:dyDescent="0.25">
      <c r="B591" s="14"/>
      <c r="C591" s="14"/>
    </row>
    <row r="592" spans="2:3" ht="15.75" customHeight="1" x14ac:dyDescent="0.25">
      <c r="B592" s="14"/>
      <c r="C592" s="14"/>
    </row>
    <row r="593" spans="2:3" ht="15.75" customHeight="1" x14ac:dyDescent="0.25">
      <c r="B593" s="14"/>
      <c r="C593" s="14"/>
    </row>
    <row r="594" spans="2:3" ht="15.75" customHeight="1" x14ac:dyDescent="0.25">
      <c r="B594" s="14"/>
      <c r="C594" s="14"/>
    </row>
    <row r="595" spans="2:3" ht="15.75" customHeight="1" x14ac:dyDescent="0.25">
      <c r="B595" s="14"/>
      <c r="C595" s="14"/>
    </row>
    <row r="596" spans="2:3" ht="15.75" customHeight="1" x14ac:dyDescent="0.25">
      <c r="B596" s="14"/>
      <c r="C596" s="14"/>
    </row>
    <row r="597" spans="2:3" ht="15.75" customHeight="1" x14ac:dyDescent="0.25">
      <c r="B597" s="14"/>
      <c r="C597" s="14"/>
    </row>
    <row r="598" spans="2:3" ht="15.75" customHeight="1" x14ac:dyDescent="0.25">
      <c r="B598" s="14"/>
      <c r="C598" s="14"/>
    </row>
    <row r="599" spans="2:3" ht="15.75" customHeight="1" x14ac:dyDescent="0.25">
      <c r="B599" s="14"/>
      <c r="C599" s="14"/>
    </row>
    <row r="600" spans="2:3" ht="15.75" customHeight="1" x14ac:dyDescent="0.25">
      <c r="B600" s="14"/>
      <c r="C600" s="14"/>
    </row>
    <row r="601" spans="2:3" ht="15.75" customHeight="1" x14ac:dyDescent="0.25">
      <c r="B601" s="14"/>
      <c r="C601" s="14"/>
    </row>
    <row r="602" spans="2:3" ht="15.75" customHeight="1" x14ac:dyDescent="0.25">
      <c r="B602" s="14"/>
      <c r="C602" s="14"/>
    </row>
    <row r="603" spans="2:3" ht="15.75" customHeight="1" x14ac:dyDescent="0.25">
      <c r="B603" s="14"/>
      <c r="C603" s="14"/>
    </row>
    <row r="604" spans="2:3" ht="15.75" customHeight="1" x14ac:dyDescent="0.25">
      <c r="B604" s="14"/>
      <c r="C604" s="14"/>
    </row>
    <row r="605" spans="2:3" ht="15.75" customHeight="1" x14ac:dyDescent="0.25">
      <c r="B605" s="14"/>
      <c r="C605" s="14"/>
    </row>
    <row r="606" spans="2:3" ht="15.75" customHeight="1" x14ac:dyDescent="0.25">
      <c r="B606" s="14"/>
      <c r="C606" s="14"/>
    </row>
    <row r="607" spans="2:3" ht="15.75" customHeight="1" x14ac:dyDescent="0.25">
      <c r="B607" s="14"/>
      <c r="C607" s="14"/>
    </row>
    <row r="608" spans="2:3" ht="15.75" customHeight="1" x14ac:dyDescent="0.25">
      <c r="B608" s="14"/>
      <c r="C608" s="14"/>
    </row>
    <row r="609" spans="2:3" ht="15.75" customHeight="1" x14ac:dyDescent="0.25">
      <c r="B609" s="14"/>
      <c r="C609" s="14"/>
    </row>
    <row r="610" spans="2:3" ht="15.75" customHeight="1" x14ac:dyDescent="0.25">
      <c r="B610" s="14"/>
      <c r="C610" s="14"/>
    </row>
    <row r="611" spans="2:3" ht="15.75" customHeight="1" x14ac:dyDescent="0.25">
      <c r="B611" s="14"/>
      <c r="C611" s="14"/>
    </row>
    <row r="612" spans="2:3" ht="15.75" customHeight="1" x14ac:dyDescent="0.25">
      <c r="B612" s="14"/>
      <c r="C612" s="14"/>
    </row>
    <row r="613" spans="2:3" ht="15.75" customHeight="1" x14ac:dyDescent="0.25">
      <c r="B613" s="14"/>
      <c r="C613" s="14"/>
    </row>
    <row r="614" spans="2:3" ht="15.75" customHeight="1" x14ac:dyDescent="0.25">
      <c r="B614" s="14"/>
      <c r="C614" s="14"/>
    </row>
    <row r="615" spans="2:3" ht="15.75" customHeight="1" x14ac:dyDescent="0.25">
      <c r="B615" s="14"/>
      <c r="C615" s="14"/>
    </row>
    <row r="616" spans="2:3" ht="15.75" customHeight="1" x14ac:dyDescent="0.25">
      <c r="B616" s="14"/>
      <c r="C616" s="14"/>
    </row>
    <row r="617" spans="2:3" ht="15.75" customHeight="1" x14ac:dyDescent="0.25">
      <c r="B617" s="14"/>
      <c r="C617" s="14"/>
    </row>
    <row r="618" spans="2:3" ht="15.75" customHeight="1" x14ac:dyDescent="0.25">
      <c r="B618" s="14"/>
      <c r="C618" s="14"/>
    </row>
    <row r="619" spans="2:3" ht="15.75" customHeight="1" x14ac:dyDescent="0.25">
      <c r="B619" s="14"/>
      <c r="C619" s="14"/>
    </row>
    <row r="620" spans="2:3" ht="15.75" customHeight="1" x14ac:dyDescent="0.25">
      <c r="B620" s="14"/>
      <c r="C620" s="14"/>
    </row>
    <row r="621" spans="2:3" ht="15.75" customHeight="1" x14ac:dyDescent="0.25">
      <c r="B621" s="14"/>
      <c r="C621" s="14"/>
    </row>
    <row r="622" spans="2:3" ht="15.75" customHeight="1" x14ac:dyDescent="0.25">
      <c r="B622" s="14"/>
      <c r="C622" s="14"/>
    </row>
    <row r="623" spans="2:3" ht="15.75" customHeight="1" x14ac:dyDescent="0.25">
      <c r="B623" s="14"/>
      <c r="C623" s="14"/>
    </row>
    <row r="624" spans="2:3" ht="15.75" customHeight="1" x14ac:dyDescent="0.25">
      <c r="B624" s="14"/>
      <c r="C624" s="14"/>
    </row>
    <row r="625" spans="2:3" ht="15.75" customHeight="1" x14ac:dyDescent="0.25">
      <c r="B625" s="14"/>
      <c r="C625" s="14"/>
    </row>
    <row r="626" spans="2:3" ht="15.75" customHeight="1" x14ac:dyDescent="0.25">
      <c r="B626" s="14"/>
      <c r="C626" s="14"/>
    </row>
    <row r="627" spans="2:3" ht="15.75" customHeight="1" x14ac:dyDescent="0.25">
      <c r="B627" s="14"/>
      <c r="C627" s="14"/>
    </row>
    <row r="628" spans="2:3" ht="15.75" customHeight="1" x14ac:dyDescent="0.25">
      <c r="B628" s="14"/>
      <c r="C628" s="14"/>
    </row>
    <row r="629" spans="2:3" ht="15.75" customHeight="1" x14ac:dyDescent="0.25">
      <c r="B629" s="14"/>
      <c r="C629" s="14"/>
    </row>
    <row r="630" spans="2:3" ht="15.75" customHeight="1" x14ac:dyDescent="0.25">
      <c r="B630" s="14"/>
      <c r="C630" s="14"/>
    </row>
    <row r="631" spans="2:3" ht="15.75" customHeight="1" x14ac:dyDescent="0.25">
      <c r="B631" s="14"/>
      <c r="C631" s="14"/>
    </row>
    <row r="632" spans="2:3" ht="15.75" customHeight="1" x14ac:dyDescent="0.25">
      <c r="B632" s="14"/>
      <c r="C632" s="14"/>
    </row>
    <row r="633" spans="2:3" ht="15.75" customHeight="1" x14ac:dyDescent="0.25">
      <c r="B633" s="14"/>
      <c r="C633" s="14"/>
    </row>
    <row r="634" spans="2:3" ht="15.75" customHeight="1" x14ac:dyDescent="0.25">
      <c r="B634" s="14"/>
      <c r="C634" s="14"/>
    </row>
    <row r="635" spans="2:3" ht="15.75" customHeight="1" x14ac:dyDescent="0.25">
      <c r="B635" s="14"/>
      <c r="C635" s="14"/>
    </row>
    <row r="636" spans="2:3" ht="15.75" customHeight="1" x14ac:dyDescent="0.25">
      <c r="B636" s="14"/>
      <c r="C636" s="14"/>
    </row>
    <row r="637" spans="2:3" ht="15.75" customHeight="1" x14ac:dyDescent="0.25">
      <c r="B637" s="14"/>
      <c r="C637" s="14"/>
    </row>
    <row r="638" spans="2:3" ht="15.75" customHeight="1" x14ac:dyDescent="0.25">
      <c r="B638" s="14"/>
      <c r="C638" s="14"/>
    </row>
    <row r="639" spans="2:3" ht="15.75" customHeight="1" x14ac:dyDescent="0.25">
      <c r="B639" s="14"/>
      <c r="C639" s="14"/>
    </row>
    <row r="640" spans="2:3" ht="15.75" customHeight="1" x14ac:dyDescent="0.25">
      <c r="B640" s="14"/>
      <c r="C640" s="14"/>
    </row>
    <row r="641" spans="2:3" ht="15.75" customHeight="1" x14ac:dyDescent="0.25">
      <c r="B641" s="14"/>
      <c r="C641" s="14"/>
    </row>
    <row r="642" spans="2:3" ht="15.75" customHeight="1" x14ac:dyDescent="0.25">
      <c r="B642" s="14"/>
      <c r="C642" s="14"/>
    </row>
    <row r="643" spans="2:3" ht="15.75" customHeight="1" x14ac:dyDescent="0.25">
      <c r="B643" s="14"/>
      <c r="C643" s="14"/>
    </row>
    <row r="644" spans="2:3" ht="15.75" customHeight="1" x14ac:dyDescent="0.25">
      <c r="B644" s="14"/>
      <c r="C644" s="14"/>
    </row>
    <row r="645" spans="2:3" ht="15.75" customHeight="1" x14ac:dyDescent="0.25">
      <c r="B645" s="14"/>
      <c r="C645" s="14"/>
    </row>
    <row r="646" spans="2:3" ht="15.75" customHeight="1" x14ac:dyDescent="0.25">
      <c r="B646" s="14"/>
      <c r="C646" s="14"/>
    </row>
    <row r="647" spans="2:3" ht="15.75" customHeight="1" x14ac:dyDescent="0.25">
      <c r="B647" s="14"/>
      <c r="C647" s="14"/>
    </row>
    <row r="648" spans="2:3" ht="15.75" customHeight="1" x14ac:dyDescent="0.25">
      <c r="B648" s="14"/>
      <c r="C648" s="14"/>
    </row>
    <row r="649" spans="2:3" ht="15.75" customHeight="1" x14ac:dyDescent="0.25">
      <c r="B649" s="14"/>
      <c r="C649" s="14"/>
    </row>
    <row r="650" spans="2:3" ht="15.75" customHeight="1" x14ac:dyDescent="0.25">
      <c r="B650" s="14"/>
      <c r="C650" s="14"/>
    </row>
    <row r="651" spans="2:3" ht="15.75" customHeight="1" x14ac:dyDescent="0.25">
      <c r="B651" s="14"/>
      <c r="C651" s="14"/>
    </row>
    <row r="652" spans="2:3" ht="15.75" customHeight="1" x14ac:dyDescent="0.25">
      <c r="B652" s="14"/>
      <c r="C652" s="14"/>
    </row>
    <row r="653" spans="2:3" ht="15.75" customHeight="1" x14ac:dyDescent="0.25">
      <c r="B653" s="14"/>
      <c r="C653" s="14"/>
    </row>
    <row r="654" spans="2:3" ht="15.75" customHeight="1" x14ac:dyDescent="0.25">
      <c r="B654" s="14"/>
      <c r="C654" s="14"/>
    </row>
    <row r="655" spans="2:3" ht="15.75" customHeight="1" x14ac:dyDescent="0.25">
      <c r="B655" s="14"/>
      <c r="C655" s="14"/>
    </row>
    <row r="656" spans="2:3" ht="15.75" customHeight="1" x14ac:dyDescent="0.25">
      <c r="B656" s="14"/>
      <c r="C656" s="14"/>
    </row>
    <row r="657" spans="2:3" ht="15.75" customHeight="1" x14ac:dyDescent="0.25">
      <c r="B657" s="14"/>
      <c r="C657" s="14"/>
    </row>
    <row r="658" spans="2:3" ht="15.75" customHeight="1" x14ac:dyDescent="0.25">
      <c r="B658" s="14"/>
      <c r="C658" s="14"/>
    </row>
    <row r="659" spans="2:3" ht="15.75" customHeight="1" x14ac:dyDescent="0.25">
      <c r="B659" s="14"/>
      <c r="C659" s="14"/>
    </row>
    <row r="660" spans="2:3" ht="15.75" customHeight="1" x14ac:dyDescent="0.25">
      <c r="B660" s="14"/>
      <c r="C660" s="14"/>
    </row>
    <row r="661" spans="2:3" ht="15.75" customHeight="1" x14ac:dyDescent="0.25">
      <c r="B661" s="14"/>
      <c r="C661" s="14"/>
    </row>
    <row r="662" spans="2:3" ht="15.75" customHeight="1" x14ac:dyDescent="0.25">
      <c r="B662" s="14"/>
      <c r="C662" s="14"/>
    </row>
    <row r="663" spans="2:3" ht="15.75" customHeight="1" x14ac:dyDescent="0.25">
      <c r="B663" s="14"/>
      <c r="C663" s="14"/>
    </row>
    <row r="664" spans="2:3" ht="15.75" customHeight="1" x14ac:dyDescent="0.25">
      <c r="B664" s="14"/>
      <c r="C664" s="14"/>
    </row>
    <row r="665" spans="2:3" ht="15.75" customHeight="1" x14ac:dyDescent="0.25">
      <c r="B665" s="14"/>
      <c r="C665" s="14"/>
    </row>
    <row r="666" spans="2:3" ht="15.75" customHeight="1" x14ac:dyDescent="0.25">
      <c r="B666" s="14"/>
      <c r="C666" s="14"/>
    </row>
    <row r="667" spans="2:3" ht="15.75" customHeight="1" x14ac:dyDescent="0.25">
      <c r="B667" s="14"/>
      <c r="C667" s="14"/>
    </row>
    <row r="668" spans="2:3" ht="15.75" customHeight="1" x14ac:dyDescent="0.25">
      <c r="B668" s="14"/>
      <c r="C668" s="14"/>
    </row>
    <row r="669" spans="2:3" ht="15.75" customHeight="1" x14ac:dyDescent="0.25">
      <c r="B669" s="14"/>
      <c r="C669" s="14"/>
    </row>
    <row r="670" spans="2:3" ht="15.75" customHeight="1" x14ac:dyDescent="0.25">
      <c r="B670" s="14"/>
      <c r="C670" s="14"/>
    </row>
    <row r="671" spans="2:3" ht="15.75" customHeight="1" x14ac:dyDescent="0.25">
      <c r="B671" s="14"/>
      <c r="C671" s="14"/>
    </row>
    <row r="672" spans="2:3" ht="15.75" customHeight="1" x14ac:dyDescent="0.25">
      <c r="B672" s="14"/>
      <c r="C672" s="14"/>
    </row>
    <row r="673" spans="2:3" ht="15.75" customHeight="1" x14ac:dyDescent="0.25">
      <c r="B673" s="14"/>
      <c r="C673" s="14"/>
    </row>
    <row r="674" spans="2:3" ht="15.75" customHeight="1" x14ac:dyDescent="0.25">
      <c r="B674" s="14"/>
      <c r="C674" s="14"/>
    </row>
    <row r="675" spans="2:3" ht="15.75" customHeight="1" x14ac:dyDescent="0.25">
      <c r="B675" s="14"/>
      <c r="C675" s="14"/>
    </row>
    <row r="676" spans="2:3" ht="15.75" customHeight="1" x14ac:dyDescent="0.25">
      <c r="B676" s="14"/>
      <c r="C676" s="14"/>
    </row>
    <row r="677" spans="2:3" ht="15.75" customHeight="1" x14ac:dyDescent="0.25">
      <c r="B677" s="14"/>
      <c r="C677" s="14"/>
    </row>
    <row r="678" spans="2:3" ht="15.75" customHeight="1" x14ac:dyDescent="0.25">
      <c r="B678" s="14"/>
      <c r="C678" s="14"/>
    </row>
    <row r="679" spans="2:3" ht="15.75" customHeight="1" x14ac:dyDescent="0.25">
      <c r="B679" s="14"/>
      <c r="C679" s="14"/>
    </row>
    <row r="680" spans="2:3" ht="15.75" customHeight="1" x14ac:dyDescent="0.25">
      <c r="B680" s="14"/>
      <c r="C680" s="14"/>
    </row>
    <row r="681" spans="2:3" ht="15.75" customHeight="1" x14ac:dyDescent="0.25">
      <c r="B681" s="14"/>
      <c r="C681" s="14"/>
    </row>
    <row r="682" spans="2:3" ht="15.75" customHeight="1" x14ac:dyDescent="0.25">
      <c r="B682" s="14"/>
      <c r="C682" s="14"/>
    </row>
    <row r="683" spans="2:3" ht="15.75" customHeight="1" x14ac:dyDescent="0.25">
      <c r="B683" s="14"/>
      <c r="C683" s="14"/>
    </row>
    <row r="684" spans="2:3" ht="15.75" customHeight="1" x14ac:dyDescent="0.25">
      <c r="B684" s="14"/>
      <c r="C684" s="14"/>
    </row>
    <row r="685" spans="2:3" ht="15.75" customHeight="1" x14ac:dyDescent="0.25">
      <c r="B685" s="14"/>
      <c r="C685" s="14"/>
    </row>
    <row r="686" spans="2:3" ht="15.75" customHeight="1" x14ac:dyDescent="0.25">
      <c r="B686" s="14"/>
      <c r="C686" s="14"/>
    </row>
    <row r="687" spans="2:3" ht="15.75" customHeight="1" x14ac:dyDescent="0.25">
      <c r="B687" s="14"/>
      <c r="C687" s="14"/>
    </row>
    <row r="688" spans="2:3" ht="15.75" customHeight="1" x14ac:dyDescent="0.25">
      <c r="B688" s="14"/>
      <c r="C688" s="14"/>
    </row>
    <row r="689" spans="2:3" ht="15.75" customHeight="1" x14ac:dyDescent="0.25">
      <c r="B689" s="14"/>
      <c r="C689" s="14"/>
    </row>
    <row r="690" spans="2:3" ht="15.75" customHeight="1" x14ac:dyDescent="0.25">
      <c r="B690" s="14"/>
      <c r="C690" s="14"/>
    </row>
    <row r="691" spans="2:3" ht="15.75" customHeight="1" x14ac:dyDescent="0.25">
      <c r="B691" s="14"/>
      <c r="C691" s="14"/>
    </row>
    <row r="692" spans="2:3" ht="15.75" customHeight="1" x14ac:dyDescent="0.25">
      <c r="B692" s="14"/>
      <c r="C692" s="14"/>
    </row>
    <row r="693" spans="2:3" ht="15.75" customHeight="1" x14ac:dyDescent="0.25">
      <c r="B693" s="14"/>
      <c r="C693" s="14"/>
    </row>
    <row r="694" spans="2:3" ht="15.75" customHeight="1" x14ac:dyDescent="0.25">
      <c r="B694" s="14"/>
      <c r="C694" s="14"/>
    </row>
    <row r="695" spans="2:3" ht="15.75" customHeight="1" x14ac:dyDescent="0.25">
      <c r="B695" s="14"/>
      <c r="C695" s="14"/>
    </row>
    <row r="696" spans="2:3" ht="15.75" customHeight="1" x14ac:dyDescent="0.25">
      <c r="B696" s="14"/>
      <c r="C696" s="14"/>
    </row>
    <row r="697" spans="2:3" ht="15.75" customHeight="1" x14ac:dyDescent="0.25">
      <c r="B697" s="14"/>
      <c r="C697" s="14"/>
    </row>
    <row r="698" spans="2:3" ht="15.75" customHeight="1" x14ac:dyDescent="0.25">
      <c r="B698" s="14"/>
      <c r="C698" s="14"/>
    </row>
    <row r="699" spans="2:3" ht="15.75" customHeight="1" x14ac:dyDescent="0.25">
      <c r="B699" s="14"/>
      <c r="C699" s="14"/>
    </row>
    <row r="700" spans="2:3" ht="15.75" customHeight="1" x14ac:dyDescent="0.25">
      <c r="B700" s="14"/>
      <c r="C700" s="14"/>
    </row>
    <row r="701" spans="2:3" ht="15.75" customHeight="1" x14ac:dyDescent="0.25">
      <c r="B701" s="14"/>
      <c r="C701" s="14"/>
    </row>
    <row r="702" spans="2:3" ht="15.75" customHeight="1" x14ac:dyDescent="0.25">
      <c r="B702" s="14"/>
      <c r="C702" s="14"/>
    </row>
    <row r="703" spans="2:3" ht="15.75" customHeight="1" x14ac:dyDescent="0.25">
      <c r="B703" s="14"/>
      <c r="C703" s="14"/>
    </row>
    <row r="704" spans="2:3" ht="15.75" customHeight="1" x14ac:dyDescent="0.25">
      <c r="B704" s="14"/>
      <c r="C704" s="14"/>
    </row>
    <row r="705" spans="2:3" ht="15.75" customHeight="1" x14ac:dyDescent="0.25">
      <c r="B705" s="14"/>
      <c r="C705" s="14"/>
    </row>
    <row r="706" spans="2:3" ht="15.75" customHeight="1" x14ac:dyDescent="0.25">
      <c r="B706" s="14"/>
      <c r="C706" s="14"/>
    </row>
    <row r="707" spans="2:3" ht="15.75" customHeight="1" x14ac:dyDescent="0.25">
      <c r="B707" s="14"/>
      <c r="C707" s="14"/>
    </row>
    <row r="708" spans="2:3" ht="15.75" customHeight="1" x14ac:dyDescent="0.25">
      <c r="B708" s="14"/>
      <c r="C708" s="14"/>
    </row>
    <row r="709" spans="2:3" ht="15.75" customHeight="1" x14ac:dyDescent="0.25">
      <c r="B709" s="14"/>
      <c r="C709" s="14"/>
    </row>
    <row r="710" spans="2:3" ht="15.75" customHeight="1" x14ac:dyDescent="0.25">
      <c r="B710" s="14"/>
      <c r="C710" s="14"/>
    </row>
    <row r="711" spans="2:3" ht="15.75" customHeight="1" x14ac:dyDescent="0.25">
      <c r="B711" s="14"/>
      <c r="C711" s="14"/>
    </row>
    <row r="712" spans="2:3" ht="15.75" customHeight="1" x14ac:dyDescent="0.25">
      <c r="B712" s="14"/>
      <c r="C712" s="14"/>
    </row>
    <row r="713" spans="2:3" ht="15.75" customHeight="1" x14ac:dyDescent="0.25">
      <c r="B713" s="14"/>
      <c r="C713" s="14"/>
    </row>
    <row r="714" spans="2:3" ht="15.75" customHeight="1" x14ac:dyDescent="0.25">
      <c r="B714" s="14"/>
      <c r="C714" s="14"/>
    </row>
    <row r="715" spans="2:3" ht="15.75" customHeight="1" x14ac:dyDescent="0.25">
      <c r="B715" s="14"/>
      <c r="C715" s="14"/>
    </row>
    <row r="716" spans="2:3" ht="15.75" customHeight="1" x14ac:dyDescent="0.25">
      <c r="B716" s="14"/>
      <c r="C716" s="14"/>
    </row>
    <row r="717" spans="2:3" ht="15.75" customHeight="1" x14ac:dyDescent="0.25">
      <c r="B717" s="14"/>
      <c r="C717" s="14"/>
    </row>
    <row r="718" spans="2:3" ht="15.75" customHeight="1" x14ac:dyDescent="0.25">
      <c r="B718" s="14"/>
      <c r="C718" s="14"/>
    </row>
    <row r="719" spans="2:3" ht="15.75" customHeight="1" x14ac:dyDescent="0.25">
      <c r="B719" s="14"/>
      <c r="C719" s="14"/>
    </row>
    <row r="720" spans="2:3" ht="15.75" customHeight="1" x14ac:dyDescent="0.25">
      <c r="B720" s="14"/>
      <c r="C720" s="14"/>
    </row>
    <row r="721" spans="2:3" ht="15.75" customHeight="1" x14ac:dyDescent="0.25">
      <c r="B721" s="14"/>
      <c r="C721" s="14"/>
    </row>
    <row r="722" spans="2:3" ht="15.75" customHeight="1" x14ac:dyDescent="0.25">
      <c r="B722" s="14"/>
      <c r="C722" s="14"/>
    </row>
    <row r="723" spans="2:3" ht="15.75" customHeight="1" x14ac:dyDescent="0.25">
      <c r="B723" s="14"/>
      <c r="C723" s="14"/>
    </row>
    <row r="724" spans="2:3" ht="15.75" customHeight="1" x14ac:dyDescent="0.25">
      <c r="B724" s="14"/>
      <c r="C724" s="14"/>
    </row>
    <row r="725" spans="2:3" ht="15.75" customHeight="1" x14ac:dyDescent="0.25">
      <c r="B725" s="14"/>
      <c r="C725" s="14"/>
    </row>
    <row r="726" spans="2:3" ht="15.75" customHeight="1" x14ac:dyDescent="0.25">
      <c r="B726" s="14"/>
      <c r="C726" s="14"/>
    </row>
    <row r="727" spans="2:3" ht="15.75" customHeight="1" x14ac:dyDescent="0.25">
      <c r="B727" s="14"/>
      <c r="C727" s="14"/>
    </row>
    <row r="728" spans="2:3" ht="15.75" customHeight="1" x14ac:dyDescent="0.25">
      <c r="B728" s="14"/>
      <c r="C728" s="14"/>
    </row>
    <row r="729" spans="2:3" ht="15.75" customHeight="1" x14ac:dyDescent="0.25">
      <c r="B729" s="14"/>
      <c r="C729" s="14"/>
    </row>
    <row r="730" spans="2:3" ht="15.75" customHeight="1" x14ac:dyDescent="0.25">
      <c r="B730" s="14"/>
      <c r="C730" s="14"/>
    </row>
    <row r="731" spans="2:3" ht="15.75" customHeight="1" x14ac:dyDescent="0.25">
      <c r="B731" s="14"/>
      <c r="C731" s="14"/>
    </row>
    <row r="732" spans="2:3" ht="15.75" customHeight="1" x14ac:dyDescent="0.25">
      <c r="B732" s="14"/>
      <c r="C732" s="14"/>
    </row>
    <row r="733" spans="2:3" ht="15.75" customHeight="1" x14ac:dyDescent="0.25">
      <c r="B733" s="14"/>
      <c r="C733" s="14"/>
    </row>
    <row r="734" spans="2:3" ht="15.75" customHeight="1" x14ac:dyDescent="0.25">
      <c r="B734" s="14"/>
      <c r="C734" s="14"/>
    </row>
    <row r="735" spans="2:3" ht="15.75" customHeight="1" x14ac:dyDescent="0.25">
      <c r="B735" s="14"/>
      <c r="C735" s="14"/>
    </row>
    <row r="736" spans="2:3" ht="15.75" customHeight="1" x14ac:dyDescent="0.25">
      <c r="B736" s="14"/>
      <c r="C736" s="14"/>
    </row>
    <row r="737" spans="2:3" ht="15.75" customHeight="1" x14ac:dyDescent="0.25">
      <c r="B737" s="14"/>
      <c r="C737" s="14"/>
    </row>
    <row r="738" spans="2:3" ht="15.75" customHeight="1" x14ac:dyDescent="0.25">
      <c r="B738" s="14"/>
      <c r="C738" s="14"/>
    </row>
    <row r="739" spans="2:3" ht="15.75" customHeight="1" x14ac:dyDescent="0.25">
      <c r="B739" s="14"/>
      <c r="C739" s="14"/>
    </row>
    <row r="740" spans="2:3" ht="15.75" customHeight="1" x14ac:dyDescent="0.25">
      <c r="B740" s="14"/>
      <c r="C740" s="14"/>
    </row>
    <row r="741" spans="2:3" ht="15.75" customHeight="1" x14ac:dyDescent="0.25">
      <c r="B741" s="14"/>
      <c r="C741" s="14"/>
    </row>
    <row r="742" spans="2:3" ht="15.75" customHeight="1" x14ac:dyDescent="0.25">
      <c r="B742" s="14"/>
      <c r="C742" s="14"/>
    </row>
    <row r="743" spans="2:3" ht="15.75" customHeight="1" x14ac:dyDescent="0.25">
      <c r="B743" s="14"/>
      <c r="C743" s="14"/>
    </row>
    <row r="744" spans="2:3" ht="15.75" customHeight="1" x14ac:dyDescent="0.25">
      <c r="B744" s="14"/>
      <c r="C744" s="14"/>
    </row>
    <row r="745" spans="2:3" ht="15.75" customHeight="1" x14ac:dyDescent="0.25">
      <c r="B745" s="14"/>
      <c r="C745" s="14"/>
    </row>
    <row r="746" spans="2:3" ht="15.75" customHeight="1" x14ac:dyDescent="0.25">
      <c r="B746" s="14"/>
      <c r="C746" s="14"/>
    </row>
    <row r="747" spans="2:3" ht="15.75" customHeight="1" x14ac:dyDescent="0.25">
      <c r="B747" s="14"/>
      <c r="C747" s="14"/>
    </row>
    <row r="748" spans="2:3" ht="15.75" customHeight="1" x14ac:dyDescent="0.25">
      <c r="B748" s="14"/>
      <c r="C748" s="14"/>
    </row>
    <row r="749" spans="2:3" ht="15.75" customHeight="1" x14ac:dyDescent="0.25">
      <c r="B749" s="14"/>
      <c r="C749" s="14"/>
    </row>
    <row r="750" spans="2:3" ht="15.75" customHeight="1" x14ac:dyDescent="0.25">
      <c r="B750" s="14"/>
      <c r="C750" s="14"/>
    </row>
    <row r="751" spans="2:3" ht="15.75" customHeight="1" x14ac:dyDescent="0.25">
      <c r="B751" s="14"/>
      <c r="C751" s="14"/>
    </row>
    <row r="752" spans="2:3" ht="15.75" customHeight="1" x14ac:dyDescent="0.25">
      <c r="B752" s="14"/>
      <c r="C752" s="14"/>
    </row>
    <row r="753" spans="2:3" ht="15.75" customHeight="1" x14ac:dyDescent="0.25">
      <c r="B753" s="14"/>
      <c r="C753" s="14"/>
    </row>
    <row r="754" spans="2:3" ht="15.75" customHeight="1" x14ac:dyDescent="0.25">
      <c r="B754" s="14"/>
      <c r="C754" s="14"/>
    </row>
    <row r="755" spans="2:3" ht="15.75" customHeight="1" x14ac:dyDescent="0.25">
      <c r="B755" s="14"/>
      <c r="C755" s="14"/>
    </row>
    <row r="756" spans="2:3" ht="15.75" customHeight="1" x14ac:dyDescent="0.25">
      <c r="B756" s="14"/>
      <c r="C756" s="14"/>
    </row>
    <row r="757" spans="2:3" ht="15.75" customHeight="1" x14ac:dyDescent="0.25">
      <c r="B757" s="14"/>
      <c r="C757" s="14"/>
    </row>
    <row r="758" spans="2:3" ht="15.75" customHeight="1" x14ac:dyDescent="0.25">
      <c r="B758" s="14"/>
      <c r="C758" s="14"/>
    </row>
    <row r="759" spans="2:3" ht="15.75" customHeight="1" x14ac:dyDescent="0.25">
      <c r="B759" s="14"/>
      <c r="C759" s="14"/>
    </row>
    <row r="760" spans="2:3" ht="15.75" customHeight="1" x14ac:dyDescent="0.25">
      <c r="B760" s="14"/>
      <c r="C760" s="14"/>
    </row>
    <row r="761" spans="2:3" ht="15.75" customHeight="1" x14ac:dyDescent="0.25">
      <c r="B761" s="14"/>
      <c r="C761" s="14"/>
    </row>
    <row r="762" spans="2:3" ht="15.75" customHeight="1" x14ac:dyDescent="0.25">
      <c r="B762" s="14"/>
      <c r="C762" s="14"/>
    </row>
    <row r="763" spans="2:3" ht="15.75" customHeight="1" x14ac:dyDescent="0.25">
      <c r="B763" s="14"/>
      <c r="C763" s="14"/>
    </row>
    <row r="764" spans="2:3" ht="15.75" customHeight="1" x14ac:dyDescent="0.25">
      <c r="B764" s="14"/>
      <c r="C764" s="14"/>
    </row>
    <row r="765" spans="2:3" ht="15.75" customHeight="1" x14ac:dyDescent="0.25">
      <c r="B765" s="14"/>
      <c r="C765" s="14"/>
    </row>
    <row r="766" spans="2:3" ht="15.75" customHeight="1" x14ac:dyDescent="0.25">
      <c r="B766" s="14"/>
      <c r="C766" s="14"/>
    </row>
    <row r="767" spans="2:3" ht="15.75" customHeight="1" x14ac:dyDescent="0.25">
      <c r="B767" s="14"/>
      <c r="C767" s="14"/>
    </row>
    <row r="768" spans="2:3" ht="15.75" customHeight="1" x14ac:dyDescent="0.25">
      <c r="B768" s="14"/>
      <c r="C768" s="14"/>
    </row>
    <row r="769" spans="2:3" ht="15.75" customHeight="1" x14ac:dyDescent="0.25">
      <c r="B769" s="14"/>
      <c r="C769" s="14"/>
    </row>
    <row r="770" spans="2:3" ht="15.75" customHeight="1" x14ac:dyDescent="0.25">
      <c r="B770" s="14"/>
      <c r="C770" s="14"/>
    </row>
    <row r="771" spans="2:3" ht="15.75" customHeight="1" x14ac:dyDescent="0.25">
      <c r="B771" s="14"/>
      <c r="C771" s="14"/>
    </row>
    <row r="772" spans="2:3" ht="15.75" customHeight="1" x14ac:dyDescent="0.25">
      <c r="B772" s="14"/>
      <c r="C772" s="14"/>
    </row>
    <row r="773" spans="2:3" ht="15.75" customHeight="1" x14ac:dyDescent="0.25">
      <c r="B773" s="14"/>
      <c r="C773" s="14"/>
    </row>
    <row r="774" spans="2:3" ht="15.75" customHeight="1" x14ac:dyDescent="0.25">
      <c r="B774" s="14"/>
      <c r="C774" s="14"/>
    </row>
    <row r="775" spans="2:3" ht="15.75" customHeight="1" x14ac:dyDescent="0.25">
      <c r="B775" s="14"/>
      <c r="C775" s="14"/>
    </row>
    <row r="776" spans="2:3" ht="15.75" customHeight="1" x14ac:dyDescent="0.25">
      <c r="B776" s="14"/>
      <c r="C776" s="14"/>
    </row>
    <row r="777" spans="2:3" ht="15.75" customHeight="1" x14ac:dyDescent="0.25">
      <c r="B777" s="14"/>
      <c r="C777" s="14"/>
    </row>
    <row r="778" spans="2:3" ht="15.75" customHeight="1" x14ac:dyDescent="0.25">
      <c r="B778" s="14"/>
      <c r="C778" s="14"/>
    </row>
    <row r="779" spans="2:3" ht="15.75" customHeight="1" x14ac:dyDescent="0.25">
      <c r="B779" s="14"/>
      <c r="C779" s="14"/>
    </row>
    <row r="780" spans="2:3" ht="15.75" customHeight="1" x14ac:dyDescent="0.25">
      <c r="B780" s="14"/>
      <c r="C780" s="14"/>
    </row>
    <row r="781" spans="2:3" ht="15.75" customHeight="1" x14ac:dyDescent="0.25">
      <c r="B781" s="14"/>
      <c r="C781" s="14"/>
    </row>
    <row r="782" spans="2:3" ht="15.75" customHeight="1" x14ac:dyDescent="0.25">
      <c r="B782" s="14"/>
      <c r="C782" s="14"/>
    </row>
    <row r="783" spans="2:3" ht="15.75" customHeight="1" x14ac:dyDescent="0.25">
      <c r="B783" s="14"/>
      <c r="C783" s="14"/>
    </row>
    <row r="784" spans="2:3" ht="15.75" customHeight="1" x14ac:dyDescent="0.25">
      <c r="B784" s="14"/>
      <c r="C784" s="14"/>
    </row>
    <row r="785" spans="2:3" ht="15.75" customHeight="1" x14ac:dyDescent="0.25">
      <c r="B785" s="14"/>
      <c r="C785" s="14"/>
    </row>
    <row r="786" spans="2:3" ht="15.75" customHeight="1" x14ac:dyDescent="0.25">
      <c r="B786" s="14"/>
      <c r="C786" s="14"/>
    </row>
    <row r="787" spans="2:3" ht="15.75" customHeight="1" x14ac:dyDescent="0.25">
      <c r="B787" s="14"/>
      <c r="C787" s="14"/>
    </row>
    <row r="788" spans="2:3" ht="15.75" customHeight="1" x14ac:dyDescent="0.25">
      <c r="B788" s="14"/>
      <c r="C788" s="14"/>
    </row>
    <row r="789" spans="2:3" ht="15.75" customHeight="1" x14ac:dyDescent="0.25">
      <c r="B789" s="14"/>
      <c r="C789" s="14"/>
    </row>
    <row r="790" spans="2:3" ht="15.75" customHeight="1" x14ac:dyDescent="0.25">
      <c r="B790" s="14"/>
      <c r="C790" s="14"/>
    </row>
    <row r="791" spans="2:3" ht="15.75" customHeight="1" x14ac:dyDescent="0.25">
      <c r="B791" s="14"/>
      <c r="C791" s="14"/>
    </row>
    <row r="792" spans="2:3" ht="15.75" customHeight="1" x14ac:dyDescent="0.25">
      <c r="B792" s="14"/>
      <c r="C792" s="14"/>
    </row>
    <row r="793" spans="2:3" ht="15.75" customHeight="1" x14ac:dyDescent="0.25">
      <c r="B793" s="14"/>
      <c r="C793" s="14"/>
    </row>
    <row r="794" spans="2:3" ht="15.75" customHeight="1" x14ac:dyDescent="0.25">
      <c r="B794" s="14"/>
      <c r="C794" s="14"/>
    </row>
    <row r="795" spans="2:3" ht="15.75" customHeight="1" x14ac:dyDescent="0.25">
      <c r="B795" s="14"/>
      <c r="C795" s="14"/>
    </row>
    <row r="796" spans="2:3" ht="15.75" customHeight="1" x14ac:dyDescent="0.25">
      <c r="B796" s="14"/>
      <c r="C796" s="14"/>
    </row>
    <row r="797" spans="2:3" ht="15.75" customHeight="1" x14ac:dyDescent="0.25">
      <c r="B797" s="14"/>
      <c r="C797" s="14"/>
    </row>
    <row r="798" spans="2:3" ht="15.75" customHeight="1" x14ac:dyDescent="0.25">
      <c r="B798" s="14"/>
      <c r="C798" s="14"/>
    </row>
    <row r="799" spans="2:3" ht="15.75" customHeight="1" x14ac:dyDescent="0.25">
      <c r="B799" s="14"/>
      <c r="C799" s="14"/>
    </row>
    <row r="800" spans="2:3" ht="15.75" customHeight="1" x14ac:dyDescent="0.25">
      <c r="B800" s="14"/>
      <c r="C800" s="14"/>
    </row>
    <row r="801" spans="2:3" ht="15.75" customHeight="1" x14ac:dyDescent="0.25">
      <c r="B801" s="14"/>
      <c r="C801" s="14"/>
    </row>
    <row r="802" spans="2:3" ht="15.75" customHeight="1" x14ac:dyDescent="0.25">
      <c r="B802" s="14"/>
      <c r="C802" s="14"/>
    </row>
    <row r="803" spans="2:3" ht="15.75" customHeight="1" x14ac:dyDescent="0.25">
      <c r="B803" s="14"/>
      <c r="C803" s="14"/>
    </row>
    <row r="804" spans="2:3" ht="15.75" customHeight="1" x14ac:dyDescent="0.25">
      <c r="B804" s="14"/>
      <c r="C804" s="14"/>
    </row>
    <row r="805" spans="2:3" ht="15.75" customHeight="1" x14ac:dyDescent="0.25">
      <c r="B805" s="14"/>
      <c r="C805" s="14"/>
    </row>
    <row r="806" spans="2:3" ht="15.75" customHeight="1" x14ac:dyDescent="0.25">
      <c r="B806" s="14"/>
      <c r="C806" s="14"/>
    </row>
    <row r="807" spans="2:3" ht="15.75" customHeight="1" x14ac:dyDescent="0.25">
      <c r="B807" s="14"/>
      <c r="C807" s="14"/>
    </row>
    <row r="808" spans="2:3" ht="15.75" customHeight="1" x14ac:dyDescent="0.25">
      <c r="B808" s="14"/>
      <c r="C808" s="14"/>
    </row>
    <row r="809" spans="2:3" ht="15.75" customHeight="1" x14ac:dyDescent="0.25">
      <c r="B809" s="14"/>
      <c r="C809" s="14"/>
    </row>
    <row r="810" spans="2:3" ht="15.75" customHeight="1" x14ac:dyDescent="0.25">
      <c r="B810" s="14"/>
      <c r="C810" s="14"/>
    </row>
    <row r="811" spans="2:3" ht="15.75" customHeight="1" x14ac:dyDescent="0.25">
      <c r="B811" s="14"/>
      <c r="C811" s="14"/>
    </row>
    <row r="812" spans="2:3" ht="15.75" customHeight="1" x14ac:dyDescent="0.25">
      <c r="B812" s="14"/>
      <c r="C812" s="14"/>
    </row>
    <row r="813" spans="2:3" ht="15.75" customHeight="1" x14ac:dyDescent="0.25">
      <c r="B813" s="14"/>
      <c r="C813" s="14"/>
    </row>
    <row r="814" spans="2:3" ht="15.75" customHeight="1" x14ac:dyDescent="0.25">
      <c r="B814" s="14"/>
      <c r="C814" s="14"/>
    </row>
    <row r="815" spans="2:3" ht="15.75" customHeight="1" x14ac:dyDescent="0.25">
      <c r="B815" s="14"/>
      <c r="C815" s="14"/>
    </row>
    <row r="816" spans="2:3" ht="15.75" customHeight="1" x14ac:dyDescent="0.25">
      <c r="B816" s="14"/>
      <c r="C816" s="14"/>
    </row>
    <row r="817" spans="2:3" ht="15.75" customHeight="1" x14ac:dyDescent="0.25">
      <c r="B817" s="14"/>
      <c r="C817" s="14"/>
    </row>
    <row r="818" spans="2:3" ht="15.75" customHeight="1" x14ac:dyDescent="0.25">
      <c r="B818" s="14"/>
      <c r="C818" s="14"/>
    </row>
    <row r="819" spans="2:3" ht="15.75" customHeight="1" x14ac:dyDescent="0.25">
      <c r="B819" s="14"/>
      <c r="C819" s="14"/>
    </row>
    <row r="820" spans="2:3" ht="15.75" customHeight="1" x14ac:dyDescent="0.25">
      <c r="B820" s="14"/>
      <c r="C820" s="14"/>
    </row>
    <row r="821" spans="2:3" ht="15.75" customHeight="1" x14ac:dyDescent="0.25">
      <c r="B821" s="14"/>
      <c r="C821" s="14"/>
    </row>
    <row r="822" spans="2:3" ht="15.75" customHeight="1" x14ac:dyDescent="0.25">
      <c r="B822" s="14"/>
      <c r="C822" s="14"/>
    </row>
    <row r="823" spans="2:3" ht="15.75" customHeight="1" x14ac:dyDescent="0.25">
      <c r="B823" s="14"/>
      <c r="C823" s="14"/>
    </row>
    <row r="824" spans="2:3" ht="15.75" customHeight="1" x14ac:dyDescent="0.25">
      <c r="B824" s="14"/>
      <c r="C824" s="14"/>
    </row>
    <row r="825" spans="2:3" ht="15.75" customHeight="1" x14ac:dyDescent="0.25">
      <c r="B825" s="14"/>
      <c r="C825" s="14"/>
    </row>
    <row r="826" spans="2:3" ht="15.75" customHeight="1" x14ac:dyDescent="0.25">
      <c r="B826" s="14"/>
      <c r="C826" s="14"/>
    </row>
    <row r="827" spans="2:3" ht="15.75" customHeight="1" x14ac:dyDescent="0.25">
      <c r="B827" s="14"/>
      <c r="C827" s="14"/>
    </row>
    <row r="828" spans="2:3" ht="15.75" customHeight="1" x14ac:dyDescent="0.25">
      <c r="B828" s="14"/>
      <c r="C828" s="14"/>
    </row>
    <row r="829" spans="2:3" ht="15.75" customHeight="1" x14ac:dyDescent="0.25">
      <c r="B829" s="14"/>
      <c r="C829" s="14"/>
    </row>
    <row r="830" spans="2:3" ht="15.75" customHeight="1" x14ac:dyDescent="0.25">
      <c r="B830" s="14"/>
      <c r="C830" s="14"/>
    </row>
    <row r="831" spans="2:3" ht="15.75" customHeight="1" x14ac:dyDescent="0.25">
      <c r="B831" s="14"/>
      <c r="C831" s="14"/>
    </row>
    <row r="832" spans="2:3" ht="15.75" customHeight="1" x14ac:dyDescent="0.25">
      <c r="B832" s="14"/>
      <c r="C832" s="14"/>
    </row>
    <row r="833" spans="2:3" ht="15.75" customHeight="1" x14ac:dyDescent="0.25">
      <c r="B833" s="14"/>
      <c r="C833" s="14"/>
    </row>
    <row r="834" spans="2:3" ht="15.75" customHeight="1" x14ac:dyDescent="0.25">
      <c r="B834" s="14"/>
      <c r="C834" s="14"/>
    </row>
    <row r="835" spans="2:3" ht="15.75" customHeight="1" x14ac:dyDescent="0.25">
      <c r="B835" s="14"/>
      <c r="C835" s="14"/>
    </row>
    <row r="836" spans="2:3" ht="15.75" customHeight="1" x14ac:dyDescent="0.25">
      <c r="B836" s="14"/>
      <c r="C836" s="14"/>
    </row>
    <row r="837" spans="2:3" ht="15.75" customHeight="1" x14ac:dyDescent="0.25">
      <c r="B837" s="14"/>
      <c r="C837" s="14"/>
    </row>
    <row r="838" spans="2:3" ht="15.75" customHeight="1" x14ac:dyDescent="0.25">
      <c r="B838" s="14"/>
      <c r="C838" s="14"/>
    </row>
    <row r="839" spans="2:3" ht="15.75" customHeight="1" x14ac:dyDescent="0.25">
      <c r="B839" s="14"/>
      <c r="C839" s="14"/>
    </row>
    <row r="840" spans="2:3" ht="15.75" customHeight="1" x14ac:dyDescent="0.25">
      <c r="B840" s="14"/>
      <c r="C840" s="14"/>
    </row>
    <row r="841" spans="2:3" ht="15.75" customHeight="1" x14ac:dyDescent="0.25">
      <c r="B841" s="14"/>
      <c r="C841" s="14"/>
    </row>
    <row r="842" spans="2:3" ht="15.75" customHeight="1" x14ac:dyDescent="0.25">
      <c r="B842" s="14"/>
      <c r="C842" s="14"/>
    </row>
    <row r="843" spans="2:3" ht="15.75" customHeight="1" x14ac:dyDescent="0.25">
      <c r="B843" s="14"/>
      <c r="C843" s="14"/>
    </row>
    <row r="844" spans="2:3" ht="15.75" customHeight="1" x14ac:dyDescent="0.25">
      <c r="B844" s="14"/>
      <c r="C844" s="14"/>
    </row>
    <row r="845" spans="2:3" ht="15.75" customHeight="1" x14ac:dyDescent="0.25">
      <c r="B845" s="14"/>
      <c r="C845" s="14"/>
    </row>
    <row r="846" spans="2:3" ht="15.75" customHeight="1" x14ac:dyDescent="0.25">
      <c r="B846" s="14"/>
      <c r="C846" s="14"/>
    </row>
    <row r="847" spans="2:3" ht="15.75" customHeight="1" x14ac:dyDescent="0.25">
      <c r="B847" s="14"/>
      <c r="C847" s="14"/>
    </row>
    <row r="848" spans="2:3" ht="15.75" customHeight="1" x14ac:dyDescent="0.25">
      <c r="B848" s="14"/>
      <c r="C848" s="14"/>
    </row>
    <row r="849" spans="2:3" ht="15.75" customHeight="1" x14ac:dyDescent="0.25">
      <c r="B849" s="14"/>
      <c r="C849" s="14"/>
    </row>
    <row r="850" spans="2:3" ht="15.75" customHeight="1" x14ac:dyDescent="0.25">
      <c r="B850" s="14"/>
      <c r="C850" s="14"/>
    </row>
    <row r="851" spans="2:3" ht="15.75" customHeight="1" x14ac:dyDescent="0.25">
      <c r="B851" s="14"/>
      <c r="C851" s="14"/>
    </row>
    <row r="852" spans="2:3" ht="15.75" customHeight="1" x14ac:dyDescent="0.25">
      <c r="B852" s="14"/>
      <c r="C852" s="14"/>
    </row>
    <row r="853" spans="2:3" ht="15.75" customHeight="1" x14ac:dyDescent="0.25">
      <c r="B853" s="14"/>
      <c r="C853" s="14"/>
    </row>
    <row r="854" spans="2:3" ht="15.75" customHeight="1" x14ac:dyDescent="0.25">
      <c r="B854" s="14"/>
      <c r="C854" s="14"/>
    </row>
    <row r="855" spans="2:3" ht="15.75" customHeight="1" x14ac:dyDescent="0.25">
      <c r="B855" s="14"/>
      <c r="C855" s="14"/>
    </row>
    <row r="856" spans="2:3" ht="15.75" customHeight="1" x14ac:dyDescent="0.25">
      <c r="B856" s="14"/>
      <c r="C856" s="14"/>
    </row>
    <row r="857" spans="2:3" ht="15.75" customHeight="1" x14ac:dyDescent="0.25">
      <c r="B857" s="14"/>
      <c r="C857" s="14"/>
    </row>
    <row r="858" spans="2:3" ht="15.75" customHeight="1" x14ac:dyDescent="0.25">
      <c r="B858" s="14"/>
      <c r="C858" s="14"/>
    </row>
    <row r="859" spans="2:3" ht="15.75" customHeight="1" x14ac:dyDescent="0.25">
      <c r="B859" s="14"/>
      <c r="C859" s="14"/>
    </row>
    <row r="860" spans="2:3" ht="15.75" customHeight="1" x14ac:dyDescent="0.25">
      <c r="B860" s="14"/>
      <c r="C860" s="14"/>
    </row>
    <row r="861" spans="2:3" ht="15.75" customHeight="1" x14ac:dyDescent="0.25">
      <c r="B861" s="14"/>
      <c r="C861" s="14"/>
    </row>
    <row r="862" spans="2:3" ht="15.75" customHeight="1" x14ac:dyDescent="0.25">
      <c r="B862" s="14"/>
      <c r="C862" s="14"/>
    </row>
    <row r="863" spans="2:3" ht="15.75" customHeight="1" x14ac:dyDescent="0.25">
      <c r="B863" s="14"/>
      <c r="C863" s="14"/>
    </row>
    <row r="864" spans="2:3" ht="15.75" customHeight="1" x14ac:dyDescent="0.25">
      <c r="B864" s="14"/>
      <c r="C864" s="14"/>
    </row>
    <row r="865" spans="2:3" ht="15.75" customHeight="1" x14ac:dyDescent="0.25">
      <c r="B865" s="14"/>
      <c r="C865" s="14"/>
    </row>
    <row r="866" spans="2:3" ht="15.75" customHeight="1" x14ac:dyDescent="0.25">
      <c r="B866" s="14"/>
      <c r="C866" s="14"/>
    </row>
    <row r="867" spans="2:3" ht="15.75" customHeight="1" x14ac:dyDescent="0.25">
      <c r="B867" s="14"/>
      <c r="C867" s="14"/>
    </row>
    <row r="868" spans="2:3" ht="15.75" customHeight="1" x14ac:dyDescent="0.25">
      <c r="B868" s="14"/>
      <c r="C868" s="14"/>
    </row>
    <row r="869" spans="2:3" ht="15.75" customHeight="1" x14ac:dyDescent="0.25">
      <c r="B869" s="14"/>
      <c r="C869" s="14"/>
    </row>
    <row r="870" spans="2:3" ht="15.75" customHeight="1" x14ac:dyDescent="0.25">
      <c r="B870" s="14"/>
      <c r="C870" s="14"/>
    </row>
    <row r="871" spans="2:3" ht="15.75" customHeight="1" x14ac:dyDescent="0.25">
      <c r="B871" s="14"/>
      <c r="C871" s="14"/>
    </row>
    <row r="872" spans="2:3" ht="15.75" customHeight="1" x14ac:dyDescent="0.25">
      <c r="B872" s="14"/>
      <c r="C872" s="14"/>
    </row>
    <row r="873" spans="2:3" ht="15.75" customHeight="1" x14ac:dyDescent="0.25">
      <c r="B873" s="14"/>
      <c r="C873" s="14"/>
    </row>
    <row r="874" spans="2:3" ht="15.75" customHeight="1" x14ac:dyDescent="0.25">
      <c r="B874" s="14"/>
      <c r="C874" s="14"/>
    </row>
    <row r="875" spans="2:3" ht="15.75" customHeight="1" x14ac:dyDescent="0.25">
      <c r="B875" s="14"/>
      <c r="C875" s="14"/>
    </row>
    <row r="876" spans="2:3" ht="15.75" customHeight="1" x14ac:dyDescent="0.25">
      <c r="B876" s="14"/>
      <c r="C876" s="14"/>
    </row>
    <row r="877" spans="2:3" ht="15.75" customHeight="1" x14ac:dyDescent="0.25">
      <c r="B877" s="14"/>
      <c r="C877" s="14"/>
    </row>
    <row r="878" spans="2:3" ht="15.75" customHeight="1" x14ac:dyDescent="0.25">
      <c r="B878" s="14"/>
      <c r="C878" s="14"/>
    </row>
    <row r="879" spans="2:3" ht="15.75" customHeight="1" x14ac:dyDescent="0.25">
      <c r="B879" s="14"/>
      <c r="C879" s="14"/>
    </row>
    <row r="880" spans="2:3" ht="15.75" customHeight="1" x14ac:dyDescent="0.25">
      <c r="B880" s="14"/>
      <c r="C880" s="14"/>
    </row>
    <row r="881" spans="2:3" ht="15.75" customHeight="1" x14ac:dyDescent="0.25">
      <c r="B881" s="14"/>
      <c r="C881" s="14"/>
    </row>
    <row r="882" spans="2:3" ht="15.75" customHeight="1" x14ac:dyDescent="0.25">
      <c r="B882" s="14"/>
      <c r="C882" s="14"/>
    </row>
    <row r="883" spans="2:3" ht="15.75" customHeight="1" x14ac:dyDescent="0.25">
      <c r="B883" s="14"/>
      <c r="C883" s="14"/>
    </row>
    <row r="884" spans="2:3" ht="15.75" customHeight="1" x14ac:dyDescent="0.25">
      <c r="B884" s="14"/>
      <c r="C884" s="14"/>
    </row>
    <row r="885" spans="2:3" ht="15.75" customHeight="1" x14ac:dyDescent="0.25">
      <c r="B885" s="14"/>
      <c r="C885" s="14"/>
    </row>
    <row r="886" spans="2:3" ht="15.75" customHeight="1" x14ac:dyDescent="0.25">
      <c r="B886" s="14"/>
      <c r="C886" s="14"/>
    </row>
    <row r="887" spans="2:3" ht="15.75" customHeight="1" x14ac:dyDescent="0.25">
      <c r="B887" s="14"/>
      <c r="C887" s="14"/>
    </row>
    <row r="888" spans="2:3" ht="15.75" customHeight="1" x14ac:dyDescent="0.25">
      <c r="B888" s="14"/>
      <c r="C888" s="14"/>
    </row>
    <row r="889" spans="2:3" ht="15.75" customHeight="1" x14ac:dyDescent="0.25">
      <c r="B889" s="14"/>
      <c r="C889" s="14"/>
    </row>
    <row r="890" spans="2:3" ht="15.75" customHeight="1" x14ac:dyDescent="0.25">
      <c r="B890" s="14"/>
      <c r="C890" s="14"/>
    </row>
    <row r="891" spans="2:3" ht="15.75" customHeight="1" x14ac:dyDescent="0.25">
      <c r="B891" s="14"/>
      <c r="C891" s="14"/>
    </row>
    <row r="892" spans="2:3" ht="15.75" customHeight="1" x14ac:dyDescent="0.25">
      <c r="B892" s="14"/>
      <c r="C892" s="14"/>
    </row>
    <row r="893" spans="2:3" ht="15.75" customHeight="1" x14ac:dyDescent="0.25">
      <c r="B893" s="14"/>
      <c r="C893" s="14"/>
    </row>
    <row r="894" spans="2:3" ht="15.75" customHeight="1" x14ac:dyDescent="0.25">
      <c r="B894" s="14"/>
      <c r="C894" s="14"/>
    </row>
    <row r="895" spans="2:3" ht="15.75" customHeight="1" x14ac:dyDescent="0.25">
      <c r="B895" s="14"/>
      <c r="C895" s="14"/>
    </row>
    <row r="896" spans="2:3" ht="15.75" customHeight="1" x14ac:dyDescent="0.25">
      <c r="B896" s="14"/>
      <c r="C896" s="14"/>
    </row>
    <row r="897" spans="2:3" ht="15.75" customHeight="1" x14ac:dyDescent="0.25">
      <c r="B897" s="14"/>
      <c r="C897" s="14"/>
    </row>
    <row r="898" spans="2:3" ht="15.75" customHeight="1" x14ac:dyDescent="0.25">
      <c r="B898" s="14"/>
      <c r="C898" s="14"/>
    </row>
    <row r="899" spans="2:3" ht="15.75" customHeight="1" x14ac:dyDescent="0.25">
      <c r="B899" s="14"/>
      <c r="C899" s="14"/>
    </row>
    <row r="900" spans="2:3" ht="15.75" customHeight="1" x14ac:dyDescent="0.25">
      <c r="B900" s="14"/>
      <c r="C900" s="14"/>
    </row>
    <row r="901" spans="2:3" ht="15.75" customHeight="1" x14ac:dyDescent="0.25">
      <c r="B901" s="14"/>
      <c r="C901" s="14"/>
    </row>
    <row r="902" spans="2:3" ht="15.75" customHeight="1" x14ac:dyDescent="0.25">
      <c r="B902" s="14"/>
      <c r="C902" s="14"/>
    </row>
    <row r="903" spans="2:3" ht="15.75" customHeight="1" x14ac:dyDescent="0.25">
      <c r="B903" s="14"/>
      <c r="C903" s="14"/>
    </row>
    <row r="904" spans="2:3" ht="15.75" customHeight="1" x14ac:dyDescent="0.25">
      <c r="B904" s="14"/>
      <c r="C904" s="14"/>
    </row>
    <row r="905" spans="2:3" ht="15.75" customHeight="1" x14ac:dyDescent="0.25">
      <c r="B905" s="14"/>
      <c r="C905" s="14"/>
    </row>
    <row r="906" spans="2:3" ht="15.75" customHeight="1" x14ac:dyDescent="0.25">
      <c r="B906" s="14"/>
      <c r="C906" s="14"/>
    </row>
    <row r="907" spans="2:3" ht="15.75" customHeight="1" x14ac:dyDescent="0.25">
      <c r="B907" s="14"/>
      <c r="C907" s="14"/>
    </row>
    <row r="908" spans="2:3" ht="15.75" customHeight="1" x14ac:dyDescent="0.25">
      <c r="B908" s="14"/>
      <c r="C908" s="14"/>
    </row>
    <row r="909" spans="2:3" ht="15.75" customHeight="1" x14ac:dyDescent="0.25">
      <c r="B909" s="14"/>
      <c r="C909" s="14"/>
    </row>
    <row r="910" spans="2:3" ht="15.75" customHeight="1" x14ac:dyDescent="0.25">
      <c r="B910" s="14"/>
      <c r="C910" s="14"/>
    </row>
    <row r="911" spans="2:3" ht="15.75" customHeight="1" x14ac:dyDescent="0.25">
      <c r="B911" s="14"/>
      <c r="C911" s="14"/>
    </row>
    <row r="912" spans="2:3" ht="15.75" customHeight="1" x14ac:dyDescent="0.25">
      <c r="B912" s="14"/>
      <c r="C912" s="14"/>
    </row>
    <row r="913" spans="2:3" ht="15.75" customHeight="1" x14ac:dyDescent="0.25">
      <c r="B913" s="14"/>
      <c r="C913" s="14"/>
    </row>
    <row r="914" spans="2:3" ht="15.75" customHeight="1" x14ac:dyDescent="0.25">
      <c r="B914" s="14"/>
      <c r="C914" s="14"/>
    </row>
    <row r="915" spans="2:3" ht="15.75" customHeight="1" x14ac:dyDescent="0.25">
      <c r="B915" s="14"/>
      <c r="C915" s="14"/>
    </row>
    <row r="916" spans="2:3" ht="15.75" customHeight="1" x14ac:dyDescent="0.25">
      <c r="B916" s="14"/>
      <c r="C916" s="14"/>
    </row>
    <row r="917" spans="2:3" ht="15.75" customHeight="1" x14ac:dyDescent="0.25">
      <c r="B917" s="14"/>
      <c r="C917" s="14"/>
    </row>
    <row r="918" spans="2:3" ht="15.75" customHeight="1" x14ac:dyDescent="0.25">
      <c r="B918" s="14"/>
      <c r="C918" s="14"/>
    </row>
    <row r="919" spans="2:3" ht="15.75" customHeight="1" x14ac:dyDescent="0.25">
      <c r="B919" s="14"/>
      <c r="C919" s="14"/>
    </row>
    <row r="920" spans="2:3" ht="15.75" customHeight="1" x14ac:dyDescent="0.25">
      <c r="B920" s="14"/>
      <c r="C920" s="14"/>
    </row>
    <row r="921" spans="2:3" ht="15.75" customHeight="1" x14ac:dyDescent="0.25">
      <c r="B921" s="14"/>
      <c r="C921" s="14"/>
    </row>
    <row r="922" spans="2:3" ht="15.75" customHeight="1" x14ac:dyDescent="0.25">
      <c r="B922" s="14"/>
      <c r="C922" s="14"/>
    </row>
    <row r="923" spans="2:3" ht="15.75" customHeight="1" x14ac:dyDescent="0.25">
      <c r="B923" s="14"/>
      <c r="C923" s="14"/>
    </row>
    <row r="924" spans="2:3" ht="15.75" customHeight="1" x14ac:dyDescent="0.25">
      <c r="B924" s="14"/>
      <c r="C924" s="14"/>
    </row>
    <row r="925" spans="2:3" ht="15.75" customHeight="1" x14ac:dyDescent="0.25">
      <c r="B925" s="14"/>
      <c r="C925" s="14"/>
    </row>
    <row r="926" spans="2:3" ht="15.75" customHeight="1" x14ac:dyDescent="0.25">
      <c r="B926" s="14"/>
      <c r="C926" s="14"/>
    </row>
    <row r="927" spans="2:3" ht="15.75" customHeight="1" x14ac:dyDescent="0.25">
      <c r="B927" s="14"/>
      <c r="C927" s="14"/>
    </row>
    <row r="928" spans="2:3" ht="15.75" customHeight="1" x14ac:dyDescent="0.25">
      <c r="B928" s="14"/>
      <c r="C928" s="14"/>
    </row>
    <row r="929" spans="2:3" ht="15.75" customHeight="1" x14ac:dyDescent="0.25">
      <c r="B929" s="14"/>
      <c r="C929" s="14"/>
    </row>
    <row r="930" spans="2:3" ht="15.75" customHeight="1" x14ac:dyDescent="0.25">
      <c r="B930" s="14"/>
      <c r="C930" s="14"/>
    </row>
    <row r="931" spans="2:3" ht="15.75" customHeight="1" x14ac:dyDescent="0.25">
      <c r="B931" s="14"/>
      <c r="C931" s="14"/>
    </row>
    <row r="932" spans="2:3" ht="15.75" customHeight="1" x14ac:dyDescent="0.25">
      <c r="B932" s="14"/>
      <c r="C932" s="14"/>
    </row>
    <row r="933" spans="2:3" ht="15.75" customHeight="1" x14ac:dyDescent="0.25">
      <c r="B933" s="14"/>
      <c r="C933" s="14"/>
    </row>
    <row r="934" spans="2:3" ht="15.75" customHeight="1" x14ac:dyDescent="0.25">
      <c r="B934" s="14"/>
      <c r="C934" s="14"/>
    </row>
    <row r="935" spans="2:3" ht="15.75" customHeight="1" x14ac:dyDescent="0.25">
      <c r="B935" s="14"/>
      <c r="C935" s="14"/>
    </row>
    <row r="936" spans="2:3" ht="15.75" customHeight="1" x14ac:dyDescent="0.25">
      <c r="B936" s="14"/>
      <c r="C936" s="14"/>
    </row>
    <row r="937" spans="2:3" ht="15.75" customHeight="1" x14ac:dyDescent="0.25">
      <c r="B937" s="14"/>
      <c r="C937" s="14"/>
    </row>
    <row r="938" spans="2:3" ht="15.75" customHeight="1" x14ac:dyDescent="0.25">
      <c r="B938" s="14"/>
      <c r="C938" s="14"/>
    </row>
    <row r="939" spans="2:3" ht="15.75" customHeight="1" x14ac:dyDescent="0.25">
      <c r="B939" s="14"/>
      <c r="C939" s="14"/>
    </row>
    <row r="940" spans="2:3" ht="15.75" customHeight="1" x14ac:dyDescent="0.25">
      <c r="B940" s="14"/>
      <c r="C940" s="14"/>
    </row>
    <row r="941" spans="2:3" ht="15.75" customHeight="1" x14ac:dyDescent="0.25">
      <c r="B941" s="14"/>
      <c r="C941" s="14"/>
    </row>
    <row r="942" spans="2:3" ht="15.75" customHeight="1" x14ac:dyDescent="0.25">
      <c r="B942" s="14"/>
      <c r="C942" s="14"/>
    </row>
    <row r="943" spans="2:3" ht="15.75" customHeight="1" x14ac:dyDescent="0.25">
      <c r="B943" s="14"/>
      <c r="C943" s="14"/>
    </row>
    <row r="944" spans="2:3" ht="15.75" customHeight="1" x14ac:dyDescent="0.25">
      <c r="B944" s="14"/>
      <c r="C944" s="14"/>
    </row>
    <row r="945" spans="2:3" ht="15.75" customHeight="1" x14ac:dyDescent="0.25">
      <c r="B945" s="14"/>
      <c r="C945" s="14"/>
    </row>
    <row r="946" spans="2:3" ht="15.75" customHeight="1" x14ac:dyDescent="0.25">
      <c r="B946" s="14"/>
      <c r="C946" s="14"/>
    </row>
    <row r="947" spans="2:3" ht="15.75" customHeight="1" x14ac:dyDescent="0.25">
      <c r="B947" s="14"/>
      <c r="C947" s="14"/>
    </row>
    <row r="948" spans="2:3" ht="15.75" customHeight="1" x14ac:dyDescent="0.25">
      <c r="B948" s="14"/>
      <c r="C948" s="14"/>
    </row>
    <row r="949" spans="2:3" ht="15.75" customHeight="1" x14ac:dyDescent="0.25">
      <c r="B949" s="14"/>
      <c r="C949" s="14"/>
    </row>
    <row r="950" spans="2:3" ht="15.75" customHeight="1" x14ac:dyDescent="0.25">
      <c r="B950" s="14"/>
      <c r="C950" s="14"/>
    </row>
    <row r="951" spans="2:3" ht="15.75" customHeight="1" x14ac:dyDescent="0.25">
      <c r="B951" s="14"/>
      <c r="C951" s="14"/>
    </row>
    <row r="952" spans="2:3" ht="15.75" customHeight="1" x14ac:dyDescent="0.25">
      <c r="B952" s="14"/>
      <c r="C952" s="14"/>
    </row>
    <row r="953" spans="2:3" ht="15.75" customHeight="1" x14ac:dyDescent="0.25">
      <c r="B953" s="14"/>
      <c r="C953" s="14"/>
    </row>
    <row r="954" spans="2:3" ht="15.75" customHeight="1" x14ac:dyDescent="0.25">
      <c r="B954" s="14"/>
      <c r="C954" s="14"/>
    </row>
    <row r="955" spans="2:3" ht="15.75" customHeight="1" x14ac:dyDescent="0.25">
      <c r="B955" s="14"/>
      <c r="C955" s="14"/>
    </row>
    <row r="956" spans="2:3" ht="15.75" customHeight="1" x14ac:dyDescent="0.25">
      <c r="B956" s="14"/>
      <c r="C956" s="14"/>
    </row>
    <row r="957" spans="2:3" ht="15.75" customHeight="1" x14ac:dyDescent="0.25">
      <c r="B957" s="14"/>
      <c r="C957" s="14"/>
    </row>
    <row r="958" spans="2:3" ht="15.75" customHeight="1" x14ac:dyDescent="0.25">
      <c r="B958" s="14"/>
      <c r="C958" s="14"/>
    </row>
    <row r="959" spans="2:3" ht="15.75" customHeight="1" x14ac:dyDescent="0.25">
      <c r="B959" s="14"/>
      <c r="C959" s="14"/>
    </row>
    <row r="960" spans="2:3" ht="15.75" customHeight="1" x14ac:dyDescent="0.25">
      <c r="B960" s="14"/>
      <c r="C960" s="14"/>
    </row>
    <row r="961" spans="2:3" ht="15.75" customHeight="1" x14ac:dyDescent="0.25">
      <c r="B961" s="14"/>
      <c r="C961" s="14"/>
    </row>
    <row r="962" spans="2:3" ht="15.75" customHeight="1" x14ac:dyDescent="0.25">
      <c r="B962" s="14"/>
      <c r="C962" s="14"/>
    </row>
    <row r="963" spans="2:3" ht="15.75" customHeight="1" x14ac:dyDescent="0.25">
      <c r="B963" s="14"/>
      <c r="C963" s="14"/>
    </row>
    <row r="964" spans="2:3" ht="15.75" customHeight="1" x14ac:dyDescent="0.25">
      <c r="B964" s="14"/>
      <c r="C964" s="14"/>
    </row>
    <row r="965" spans="2:3" ht="15.75" customHeight="1" x14ac:dyDescent="0.25">
      <c r="B965" s="14"/>
      <c r="C965" s="14"/>
    </row>
    <row r="966" spans="2:3" ht="15.75" customHeight="1" x14ac:dyDescent="0.25">
      <c r="B966" s="14"/>
      <c r="C966" s="14"/>
    </row>
    <row r="967" spans="2:3" ht="15.75" customHeight="1" x14ac:dyDescent="0.25">
      <c r="B967" s="14"/>
      <c r="C967" s="14"/>
    </row>
    <row r="968" spans="2:3" ht="15.75" customHeight="1" x14ac:dyDescent="0.25">
      <c r="B968" s="14"/>
      <c r="C968" s="14"/>
    </row>
    <row r="969" spans="2:3" ht="15.75" customHeight="1" x14ac:dyDescent="0.25">
      <c r="B969" s="14"/>
      <c r="C969" s="14"/>
    </row>
    <row r="970" spans="2:3" ht="15.75" customHeight="1" x14ac:dyDescent="0.25">
      <c r="B970" s="14"/>
      <c r="C970" s="14"/>
    </row>
    <row r="971" spans="2:3" ht="15.75" customHeight="1" x14ac:dyDescent="0.25">
      <c r="B971" s="14"/>
      <c r="C971" s="14"/>
    </row>
    <row r="972" spans="2:3" ht="15.75" customHeight="1" x14ac:dyDescent="0.25">
      <c r="B972" s="14"/>
      <c r="C972" s="14"/>
    </row>
    <row r="973" spans="2:3" ht="15.75" customHeight="1" x14ac:dyDescent="0.25">
      <c r="B973" s="14"/>
      <c r="C973" s="14"/>
    </row>
    <row r="974" spans="2:3" ht="15.75" customHeight="1" x14ac:dyDescent="0.25">
      <c r="B974" s="14"/>
      <c r="C974" s="14"/>
    </row>
    <row r="975" spans="2:3" ht="15.75" customHeight="1" x14ac:dyDescent="0.25">
      <c r="B975" s="14"/>
      <c r="C975" s="14"/>
    </row>
    <row r="976" spans="2:3" ht="15.75" customHeight="1" x14ac:dyDescent="0.25">
      <c r="B976" s="14"/>
      <c r="C976" s="14"/>
    </row>
    <row r="977" spans="2:3" ht="15.75" customHeight="1" x14ac:dyDescent="0.25">
      <c r="B977" s="14"/>
      <c r="C977" s="14"/>
    </row>
    <row r="978" spans="2:3" ht="15.75" customHeight="1" x14ac:dyDescent="0.25">
      <c r="B978" s="14"/>
      <c r="C978" s="14"/>
    </row>
    <row r="979" spans="2:3" ht="15.75" customHeight="1" x14ac:dyDescent="0.25">
      <c r="B979" s="14"/>
      <c r="C979" s="14"/>
    </row>
    <row r="980" spans="2:3" ht="15.75" customHeight="1" x14ac:dyDescent="0.25">
      <c r="B980" s="14"/>
      <c r="C980" s="14"/>
    </row>
    <row r="981" spans="2:3" ht="15.75" customHeight="1" x14ac:dyDescent="0.25">
      <c r="B981" s="14"/>
      <c r="C981" s="14"/>
    </row>
    <row r="982" spans="2:3" ht="15.75" customHeight="1" x14ac:dyDescent="0.25">
      <c r="B982" s="14"/>
      <c r="C982" s="14"/>
    </row>
    <row r="983" spans="2:3" ht="15.75" customHeight="1" x14ac:dyDescent="0.25">
      <c r="B983" s="14"/>
      <c r="C983" s="14"/>
    </row>
    <row r="984" spans="2:3" ht="15.75" customHeight="1" x14ac:dyDescent="0.25">
      <c r="B984" s="14"/>
      <c r="C984" s="14"/>
    </row>
    <row r="985" spans="2:3" ht="15.75" customHeight="1" x14ac:dyDescent="0.25">
      <c r="B985" s="14"/>
      <c r="C985" s="14"/>
    </row>
    <row r="986" spans="2:3" ht="15.75" customHeight="1" x14ac:dyDescent="0.25">
      <c r="B986" s="14"/>
      <c r="C986" s="14"/>
    </row>
    <row r="987" spans="2:3" ht="15.75" customHeight="1" x14ac:dyDescent="0.25">
      <c r="B987" s="14"/>
      <c r="C987" s="14"/>
    </row>
    <row r="988" spans="2:3" ht="15.75" customHeight="1" x14ac:dyDescent="0.25">
      <c r="B988" s="14"/>
      <c r="C988" s="14"/>
    </row>
    <row r="989" spans="2:3" ht="15.75" customHeight="1" x14ac:dyDescent="0.25">
      <c r="B989" s="14"/>
      <c r="C989" s="14"/>
    </row>
    <row r="990" spans="2:3" ht="15.75" customHeight="1" x14ac:dyDescent="0.25">
      <c r="B990" s="14"/>
      <c r="C990" s="14"/>
    </row>
    <row r="991" spans="2:3" ht="15.75" customHeight="1" x14ac:dyDescent="0.25">
      <c r="B991" s="14"/>
      <c r="C991" s="14"/>
    </row>
    <row r="992" spans="2:3" ht="15.75" customHeight="1" x14ac:dyDescent="0.25">
      <c r="B992" s="14"/>
      <c r="C992" s="14"/>
    </row>
    <row r="993" spans="2:3" ht="15.75" customHeight="1" x14ac:dyDescent="0.25">
      <c r="B993" s="14"/>
      <c r="C993" s="14"/>
    </row>
    <row r="994" spans="2:3" ht="15.75" customHeight="1" x14ac:dyDescent="0.25">
      <c r="B994" s="14"/>
      <c r="C994" s="14"/>
    </row>
    <row r="995" spans="2:3" ht="15.75" customHeight="1" x14ac:dyDescent="0.25">
      <c r="B995" s="14"/>
      <c r="C995" s="14"/>
    </row>
    <row r="996" spans="2:3" ht="15.75" customHeight="1" x14ac:dyDescent="0.25">
      <c r="B996" s="14"/>
      <c r="C996" s="14"/>
    </row>
    <row r="997" spans="2:3" ht="15.75" customHeight="1" x14ac:dyDescent="0.25">
      <c r="B997" s="14"/>
      <c r="C997" s="14"/>
    </row>
    <row r="998" spans="2:3" ht="15.75" customHeight="1" x14ac:dyDescent="0.25">
      <c r="B998" s="14"/>
      <c r="C998" s="14"/>
    </row>
    <row r="999" spans="2:3" ht="15.75" customHeight="1" x14ac:dyDescent="0.25">
      <c r="B999" s="14"/>
      <c r="C999" s="14"/>
    </row>
    <row r="1000" spans="2:3" ht="15.75" customHeight="1" x14ac:dyDescent="0.25">
      <c r="B1000" s="14"/>
      <c r="C1000" s="14"/>
    </row>
    <row r="1001" spans="2:3" ht="15.75" customHeight="1" x14ac:dyDescent="0.25">
      <c r="B1001" s="14"/>
      <c r="C1001" s="14"/>
    </row>
    <row r="1002" spans="2:3" ht="15.75" customHeight="1" x14ac:dyDescent="0.25">
      <c r="B1002" s="14"/>
      <c r="C1002" s="14"/>
    </row>
    <row r="1003" spans="2:3" ht="15.75" customHeight="1" x14ac:dyDescent="0.25">
      <c r="B1003" s="14"/>
      <c r="C1003" s="14"/>
    </row>
    <row r="1004" spans="2:3" ht="15.75" customHeight="1" x14ac:dyDescent="0.25">
      <c r="B1004" s="14"/>
      <c r="C1004" s="14"/>
    </row>
    <row r="1005" spans="2:3" ht="15.75" customHeight="1" x14ac:dyDescent="0.25">
      <c r="B1005" s="14"/>
      <c r="C1005" s="14"/>
    </row>
    <row r="1006" spans="2:3" ht="15.75" customHeight="1" x14ac:dyDescent="0.25">
      <c r="B1006" s="14"/>
      <c r="C1006" s="14"/>
    </row>
    <row r="1007" spans="2:3" ht="15.75" customHeight="1" x14ac:dyDescent="0.25">
      <c r="B1007" s="14"/>
      <c r="C1007" s="14"/>
    </row>
    <row r="1008" spans="2:3" ht="15.75" customHeight="1" x14ac:dyDescent="0.25">
      <c r="B1008" s="14"/>
      <c r="C1008" s="14"/>
    </row>
    <row r="1009" spans="2:3" ht="15.75" customHeight="1" x14ac:dyDescent="0.25">
      <c r="B1009" s="14"/>
      <c r="C1009" s="14"/>
    </row>
    <row r="1010" spans="2:3" ht="15.75" customHeight="1" x14ac:dyDescent="0.25">
      <c r="B1010" s="14"/>
      <c r="C1010" s="14"/>
    </row>
    <row r="1011" spans="2:3" ht="15.75" customHeight="1" x14ac:dyDescent="0.25">
      <c r="B1011" s="14"/>
      <c r="C1011" s="14"/>
    </row>
    <row r="1012" spans="2:3" ht="15.75" customHeight="1" x14ac:dyDescent="0.25">
      <c r="B1012" s="14"/>
      <c r="C1012" s="14"/>
    </row>
    <row r="1013" spans="2:3" ht="15.75" customHeight="1" x14ac:dyDescent="0.25">
      <c r="B1013" s="14"/>
      <c r="C1013" s="14"/>
    </row>
    <row r="1014" spans="2:3" ht="15.75" customHeight="1" x14ac:dyDescent="0.25">
      <c r="B1014" s="14"/>
      <c r="C1014" s="14"/>
    </row>
    <row r="1015" spans="2:3" ht="15.75" customHeight="1" x14ac:dyDescent="0.25">
      <c r="B1015" s="14"/>
      <c r="C1015" s="14"/>
    </row>
  </sheetData>
  <mergeCells count="3">
    <mergeCell ref="A1:D1"/>
    <mergeCell ref="A2:D2"/>
    <mergeCell ref="A26:D26"/>
  </mergeCell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workbookViewId="0">
      <selection sqref="A1:E1"/>
    </sheetView>
  </sheetViews>
  <sheetFormatPr defaultColWidth="12.625" defaultRowHeight="15" customHeight="1" x14ac:dyDescent="0.2"/>
  <cols>
    <col min="1" max="1" width="11.25" style="1" customWidth="1"/>
    <col min="2" max="4" width="7.625" style="1" customWidth="1"/>
    <col min="5" max="5" width="34.75" style="1" customWidth="1"/>
    <col min="6" max="26" width="7.625" style="1" customWidth="1"/>
    <col min="27" max="16384" width="12.625" style="1"/>
  </cols>
  <sheetData>
    <row r="1" spans="1:5" ht="16.5" thickBot="1" x14ac:dyDescent="0.25">
      <c r="A1" s="660" t="s">
        <v>503</v>
      </c>
      <c r="B1" s="661"/>
      <c r="C1" s="661"/>
      <c r="D1" s="661"/>
      <c r="E1" s="662"/>
    </row>
    <row r="2" spans="1:5" ht="16.5" thickBot="1" x14ac:dyDescent="0.25">
      <c r="A2" s="62" t="s">
        <v>0</v>
      </c>
      <c r="B2" s="63"/>
      <c r="C2" s="63"/>
      <c r="D2" s="63"/>
      <c r="E2" s="64"/>
    </row>
    <row r="3" spans="1:5" ht="16.5" thickBot="1" x14ac:dyDescent="0.25">
      <c r="A3" s="65" t="s">
        <v>1</v>
      </c>
      <c r="B3" s="66" t="s">
        <v>2</v>
      </c>
      <c r="C3" s="66" t="s">
        <v>3</v>
      </c>
      <c r="D3" s="67" t="s">
        <v>4</v>
      </c>
      <c r="E3" s="66"/>
    </row>
    <row r="4" spans="1:5" ht="15.75" x14ac:dyDescent="0.2">
      <c r="A4" s="68" t="s">
        <v>504</v>
      </c>
      <c r="B4" s="69">
        <v>2</v>
      </c>
      <c r="C4" s="70" t="s">
        <v>22</v>
      </c>
      <c r="D4" s="663" t="s">
        <v>505</v>
      </c>
      <c r="E4" s="664"/>
    </row>
    <row r="5" spans="1:5" ht="15.75" x14ac:dyDescent="0.2">
      <c r="A5" s="71" t="s">
        <v>20</v>
      </c>
      <c r="B5" s="72">
        <v>9</v>
      </c>
      <c r="C5" s="73" t="s">
        <v>39</v>
      </c>
      <c r="D5" s="665" t="s">
        <v>506</v>
      </c>
      <c r="E5" s="659"/>
    </row>
    <row r="6" spans="1:5" ht="15.75" x14ac:dyDescent="0.2">
      <c r="A6" s="74" t="s">
        <v>20</v>
      </c>
      <c r="B6" s="69">
        <v>16</v>
      </c>
      <c r="C6" s="70" t="s">
        <v>39</v>
      </c>
      <c r="D6" s="666" t="s">
        <v>506</v>
      </c>
      <c r="E6" s="659"/>
    </row>
    <row r="7" spans="1:5" ht="15.75" x14ac:dyDescent="0.2">
      <c r="A7" s="75" t="s">
        <v>20</v>
      </c>
      <c r="B7" s="76">
        <v>23</v>
      </c>
      <c r="C7" s="77" t="s">
        <v>39</v>
      </c>
      <c r="D7" s="667" t="s">
        <v>506</v>
      </c>
      <c r="E7" s="659"/>
    </row>
    <row r="8" spans="1:5" ht="15.75" x14ac:dyDescent="0.2">
      <c r="A8" s="78" t="s">
        <v>85</v>
      </c>
      <c r="B8" s="79">
        <v>13</v>
      </c>
      <c r="C8" s="80" t="s">
        <v>39</v>
      </c>
      <c r="D8" s="658" t="s">
        <v>699</v>
      </c>
      <c r="E8" s="659"/>
    </row>
    <row r="9" spans="1:5" ht="15.75" x14ac:dyDescent="0.2">
      <c r="A9" s="75" t="s">
        <v>85</v>
      </c>
      <c r="B9" s="76">
        <v>8</v>
      </c>
      <c r="C9" s="77" t="s">
        <v>39</v>
      </c>
      <c r="D9" s="667" t="s">
        <v>506</v>
      </c>
      <c r="E9" s="659"/>
    </row>
    <row r="10" spans="1:5" ht="16.5" thickBot="1" x14ac:dyDescent="0.25">
      <c r="A10" s="670" t="s">
        <v>41</v>
      </c>
      <c r="B10" s="671"/>
      <c r="C10" s="63"/>
      <c r="D10" s="63"/>
      <c r="E10" s="64"/>
    </row>
    <row r="11" spans="1:5" ht="16.5" thickBot="1" x14ac:dyDescent="0.25">
      <c r="A11" s="65" t="s">
        <v>1</v>
      </c>
      <c r="B11" s="66" t="s">
        <v>2</v>
      </c>
      <c r="C11" s="66" t="s">
        <v>3</v>
      </c>
      <c r="D11" s="672" t="s">
        <v>4</v>
      </c>
      <c r="E11" s="662"/>
    </row>
    <row r="12" spans="1:5" ht="15.75" x14ac:dyDescent="0.2">
      <c r="A12" s="81" t="s">
        <v>42</v>
      </c>
      <c r="B12" s="82">
        <v>29</v>
      </c>
      <c r="C12" s="83" t="s">
        <v>39</v>
      </c>
      <c r="D12" s="673" t="s">
        <v>700</v>
      </c>
      <c r="E12" s="664"/>
    </row>
    <row r="13" spans="1:5" ht="15.75" x14ac:dyDescent="0.2">
      <c r="A13" s="74" t="s">
        <v>46</v>
      </c>
      <c r="B13" s="69">
        <v>12</v>
      </c>
      <c r="C13" s="70" t="s">
        <v>39</v>
      </c>
      <c r="D13" s="658" t="s">
        <v>521</v>
      </c>
      <c r="E13" s="659"/>
    </row>
    <row r="14" spans="1:5" ht="15.75" x14ac:dyDescent="0.2">
      <c r="A14" s="81" t="s">
        <v>47</v>
      </c>
      <c r="B14" s="82">
        <v>19</v>
      </c>
      <c r="C14" s="83" t="s">
        <v>39</v>
      </c>
      <c r="D14" s="667" t="s">
        <v>507</v>
      </c>
      <c r="E14" s="659"/>
    </row>
    <row r="15" spans="1:5" ht="15.75" x14ac:dyDescent="0.2">
      <c r="A15" s="74" t="s">
        <v>47</v>
      </c>
      <c r="B15" s="69">
        <v>26</v>
      </c>
      <c r="C15" s="70" t="s">
        <v>39</v>
      </c>
      <c r="D15" s="666" t="s">
        <v>507</v>
      </c>
      <c r="E15" s="659"/>
    </row>
    <row r="16" spans="1:5" ht="16.5" thickBot="1" x14ac:dyDescent="0.25">
      <c r="A16" s="84" t="s">
        <v>52</v>
      </c>
      <c r="B16" s="85">
        <v>19</v>
      </c>
      <c r="C16" s="86" t="s">
        <v>22</v>
      </c>
      <c r="D16" s="668" t="s">
        <v>508</v>
      </c>
      <c r="E16" s="669"/>
    </row>
    <row r="19" spans="1:1" ht="15" customHeight="1" x14ac:dyDescent="0.2">
      <c r="A19" s="87" t="s">
        <v>701</v>
      </c>
    </row>
    <row r="20" spans="1:1" ht="15" customHeight="1" x14ac:dyDescent="0.2">
      <c r="A20" s="88" t="s">
        <v>509</v>
      </c>
    </row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D15:E15"/>
    <mergeCell ref="D16:E16"/>
    <mergeCell ref="D9:E9"/>
    <mergeCell ref="A10:B10"/>
    <mergeCell ref="D11:E11"/>
    <mergeCell ref="D12:E12"/>
    <mergeCell ref="D13:E13"/>
    <mergeCell ref="D14:E14"/>
    <mergeCell ref="D8:E8"/>
    <mergeCell ref="A1:E1"/>
    <mergeCell ref="D4:E4"/>
    <mergeCell ref="D5:E5"/>
    <mergeCell ref="D6:E6"/>
    <mergeCell ref="D7:E7"/>
  </mergeCells>
  <pageMargins left="0.25" right="0.25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AB7D-060D-41EC-AA2A-FABCCBC90A28}">
  <sheetPr>
    <pageSetUpPr fitToPage="1"/>
  </sheetPr>
  <dimension ref="A1:M987"/>
  <sheetViews>
    <sheetView showGridLines="0" workbookViewId="0">
      <selection activeCell="A20" sqref="A20:G20"/>
    </sheetView>
  </sheetViews>
  <sheetFormatPr defaultColWidth="12.625" defaultRowHeight="15" customHeight="1" x14ac:dyDescent="0.2"/>
  <cols>
    <col min="1" max="1" width="10" style="231" customWidth="1"/>
    <col min="2" max="6" width="7.75" style="231" customWidth="1"/>
    <col min="7" max="7" width="35" style="231" customWidth="1"/>
    <col min="8" max="9" width="7.75" style="231" customWidth="1"/>
    <col min="10" max="13" width="9.5" style="231" bestFit="1" customWidth="1"/>
    <col min="14" max="26" width="7.75" style="231" customWidth="1"/>
    <col min="27" max="16384" width="12.625" style="231"/>
  </cols>
  <sheetData>
    <row r="1" spans="1:13" x14ac:dyDescent="0.25">
      <c r="A1" s="594" t="s">
        <v>549</v>
      </c>
      <c r="B1" s="595"/>
      <c r="C1" s="595"/>
      <c r="D1" s="595"/>
      <c r="E1" s="595"/>
      <c r="F1" s="595"/>
      <c r="G1" s="596"/>
    </row>
    <row r="2" spans="1:13" x14ac:dyDescent="0.25">
      <c r="A2" s="597" t="s">
        <v>67</v>
      </c>
      <c r="B2" s="598"/>
      <c r="C2" s="598"/>
      <c r="D2" s="598"/>
      <c r="E2" s="598"/>
      <c r="F2" s="598"/>
      <c r="G2" s="599"/>
    </row>
    <row r="3" spans="1:13" ht="14.25" x14ac:dyDescent="0.2">
      <c r="A3" s="211" t="s">
        <v>1</v>
      </c>
      <c r="B3" s="212" t="s">
        <v>2</v>
      </c>
      <c r="C3" s="211" t="s">
        <v>3</v>
      </c>
      <c r="D3" s="591" t="s">
        <v>4</v>
      </c>
      <c r="E3" s="592"/>
      <c r="F3" s="592"/>
      <c r="G3" s="593"/>
    </row>
    <row r="4" spans="1:13" x14ac:dyDescent="0.25">
      <c r="A4" s="213" t="s">
        <v>5</v>
      </c>
      <c r="B4" s="258">
        <v>17</v>
      </c>
      <c r="C4" s="258" t="s">
        <v>9</v>
      </c>
      <c r="D4" s="257" t="s">
        <v>69</v>
      </c>
      <c r="E4" s="257"/>
      <c r="F4" s="257"/>
      <c r="G4" s="214"/>
    </row>
    <row r="5" spans="1:13" x14ac:dyDescent="0.25">
      <c r="A5" s="215" t="s">
        <v>8</v>
      </c>
      <c r="B5" s="255">
        <v>31</v>
      </c>
      <c r="C5" s="255" t="s">
        <v>9</v>
      </c>
      <c r="D5" s="254" t="s">
        <v>71</v>
      </c>
      <c r="E5" s="254"/>
      <c r="F5" s="254"/>
      <c r="G5" s="216"/>
    </row>
    <row r="6" spans="1:13" x14ac:dyDescent="0.25">
      <c r="A6" s="223" t="s">
        <v>16</v>
      </c>
      <c r="B6" s="252">
        <v>7</v>
      </c>
      <c r="C6" s="252" t="s">
        <v>9</v>
      </c>
      <c r="D6" s="251" t="s">
        <v>73</v>
      </c>
      <c r="E6" s="233"/>
      <c r="F6" s="233"/>
      <c r="G6" s="224"/>
    </row>
    <row r="7" spans="1:13" x14ac:dyDescent="0.25">
      <c r="A7" s="217" t="s">
        <v>16</v>
      </c>
      <c r="B7" s="255">
        <v>8</v>
      </c>
      <c r="C7" s="255" t="s">
        <v>18</v>
      </c>
      <c r="D7" s="254" t="s">
        <v>74</v>
      </c>
      <c r="E7" s="254"/>
      <c r="F7" s="254"/>
      <c r="G7" s="218"/>
    </row>
    <row r="8" spans="1:13" x14ac:dyDescent="0.25">
      <c r="A8" s="215" t="s">
        <v>20</v>
      </c>
      <c r="B8" s="255">
        <v>15</v>
      </c>
      <c r="C8" s="255" t="s">
        <v>24</v>
      </c>
      <c r="D8" s="254" t="s">
        <v>75</v>
      </c>
      <c r="E8" s="254"/>
      <c r="F8" s="254"/>
      <c r="G8" s="218"/>
    </row>
    <row r="9" spans="1:13" x14ac:dyDescent="0.25">
      <c r="A9" s="227" t="s">
        <v>20</v>
      </c>
      <c r="B9" s="256">
        <v>16</v>
      </c>
      <c r="C9" s="256" t="s">
        <v>39</v>
      </c>
      <c r="D9" s="233" t="s">
        <v>553</v>
      </c>
      <c r="E9" s="233"/>
      <c r="F9" s="233"/>
      <c r="G9" s="271"/>
    </row>
    <row r="10" spans="1:13" x14ac:dyDescent="0.25">
      <c r="A10" s="215" t="s">
        <v>20</v>
      </c>
      <c r="B10" s="269" t="s">
        <v>551</v>
      </c>
      <c r="C10" s="255" t="s">
        <v>552</v>
      </c>
      <c r="D10" s="254" t="s">
        <v>79</v>
      </c>
      <c r="E10" s="254"/>
      <c r="F10" s="254"/>
      <c r="G10" s="218"/>
      <c r="J10" s="282"/>
      <c r="M10" s="281"/>
    </row>
    <row r="11" spans="1:13" x14ac:dyDescent="0.25">
      <c r="A11" s="215" t="s">
        <v>20</v>
      </c>
      <c r="B11" s="255">
        <v>26</v>
      </c>
      <c r="C11" s="255" t="s">
        <v>9</v>
      </c>
      <c r="D11" s="254" t="s">
        <v>82</v>
      </c>
      <c r="E11" s="254"/>
      <c r="F11" s="254"/>
      <c r="G11" s="219"/>
      <c r="J11" s="280"/>
      <c r="K11" s="280"/>
      <c r="L11" s="280"/>
      <c r="M11" s="280"/>
    </row>
    <row r="12" spans="1:13" x14ac:dyDescent="0.25">
      <c r="A12" s="223" t="s">
        <v>20</v>
      </c>
      <c r="B12" s="252">
        <v>26</v>
      </c>
      <c r="C12" s="252" t="s">
        <v>9</v>
      </c>
      <c r="D12" s="251" t="s">
        <v>84</v>
      </c>
      <c r="E12" s="251"/>
      <c r="F12" s="251"/>
      <c r="G12" s="279"/>
    </row>
    <row r="13" spans="1:13" x14ac:dyDescent="0.25">
      <c r="A13" s="227" t="s">
        <v>85</v>
      </c>
      <c r="B13" s="256">
        <v>2</v>
      </c>
      <c r="C13" s="256" t="s">
        <v>9</v>
      </c>
      <c r="D13" s="233" t="s">
        <v>86</v>
      </c>
      <c r="E13" s="233"/>
      <c r="F13" s="233"/>
      <c r="G13" s="224"/>
    </row>
    <row r="14" spans="1:13" x14ac:dyDescent="0.25">
      <c r="A14" s="213" t="s">
        <v>85</v>
      </c>
      <c r="B14" s="259" t="s">
        <v>203</v>
      </c>
      <c r="C14" s="258" t="s">
        <v>43</v>
      </c>
      <c r="D14" s="276" t="s">
        <v>89</v>
      </c>
      <c r="E14" s="276"/>
      <c r="F14" s="276"/>
      <c r="G14" s="220"/>
    </row>
    <row r="15" spans="1:13" x14ac:dyDescent="0.25">
      <c r="A15" s="215" t="s">
        <v>38</v>
      </c>
      <c r="B15" s="255">
        <v>17</v>
      </c>
      <c r="C15" s="255" t="s">
        <v>24</v>
      </c>
      <c r="D15" s="254" t="s">
        <v>90</v>
      </c>
      <c r="E15" s="254"/>
      <c r="F15" s="277"/>
      <c r="G15" s="221"/>
    </row>
    <row r="16" spans="1:13" x14ac:dyDescent="0.25">
      <c r="A16" s="213" t="s">
        <v>38</v>
      </c>
      <c r="B16" s="258">
        <v>18</v>
      </c>
      <c r="C16" s="258" t="s">
        <v>39</v>
      </c>
      <c r="D16" s="276" t="s">
        <v>77</v>
      </c>
      <c r="E16" s="278"/>
      <c r="F16" s="278"/>
      <c r="G16" s="222"/>
    </row>
    <row r="17" spans="1:7" ht="15.75" customHeight="1" x14ac:dyDescent="0.25">
      <c r="A17" s="215" t="s">
        <v>38</v>
      </c>
      <c r="B17" s="269" t="s">
        <v>92</v>
      </c>
      <c r="C17" s="255" t="s">
        <v>93</v>
      </c>
      <c r="D17" s="254" t="s">
        <v>94</v>
      </c>
      <c r="E17" s="277"/>
      <c r="F17" s="277"/>
      <c r="G17" s="221"/>
    </row>
    <row r="18" spans="1:7" ht="15.75" customHeight="1" x14ac:dyDescent="0.25">
      <c r="A18" s="213" t="s">
        <v>38</v>
      </c>
      <c r="B18" s="258">
        <v>23</v>
      </c>
      <c r="C18" s="258" t="s">
        <v>22</v>
      </c>
      <c r="D18" s="276" t="s">
        <v>96</v>
      </c>
      <c r="E18" s="276"/>
      <c r="F18" s="276"/>
      <c r="G18" s="220"/>
    </row>
    <row r="19" spans="1:7" ht="7.5" customHeight="1" x14ac:dyDescent="0.25">
      <c r="A19" s="276"/>
      <c r="B19" s="259"/>
      <c r="C19" s="258"/>
      <c r="D19" s="276"/>
      <c r="E19" s="276"/>
      <c r="F19" s="276"/>
      <c r="G19" s="220"/>
    </row>
    <row r="20" spans="1:7" ht="15.75" customHeight="1" x14ac:dyDescent="0.25">
      <c r="A20" s="597" t="s">
        <v>97</v>
      </c>
      <c r="B20" s="598"/>
      <c r="C20" s="598"/>
      <c r="D20" s="598"/>
      <c r="E20" s="598"/>
      <c r="F20" s="598"/>
      <c r="G20" s="599"/>
    </row>
    <row r="21" spans="1:7" ht="15.75" customHeight="1" x14ac:dyDescent="0.2">
      <c r="A21" s="211" t="s">
        <v>1</v>
      </c>
      <c r="B21" s="212" t="s">
        <v>2</v>
      </c>
      <c r="C21" s="211" t="s">
        <v>3</v>
      </c>
      <c r="D21" s="591" t="s">
        <v>4</v>
      </c>
      <c r="E21" s="592"/>
      <c r="F21" s="592"/>
      <c r="G21" s="593"/>
    </row>
    <row r="22" spans="1:7" ht="15.75" customHeight="1" x14ac:dyDescent="0.25">
      <c r="A22" s="275" t="s">
        <v>98</v>
      </c>
      <c r="B22" s="274" t="s">
        <v>106</v>
      </c>
      <c r="C22" s="273" t="s">
        <v>9</v>
      </c>
      <c r="D22" s="272" t="s">
        <v>100</v>
      </c>
      <c r="E22" s="272"/>
      <c r="F22" s="272"/>
      <c r="G22" s="216"/>
    </row>
    <row r="23" spans="1:7" ht="15.75" customHeight="1" x14ac:dyDescent="0.25">
      <c r="A23" s="215" t="s">
        <v>103</v>
      </c>
      <c r="B23" s="269" t="s">
        <v>575</v>
      </c>
      <c r="C23" s="255" t="s">
        <v>9</v>
      </c>
      <c r="D23" s="254" t="s">
        <v>102</v>
      </c>
      <c r="E23" s="254"/>
      <c r="F23" s="254"/>
      <c r="G23" s="216"/>
    </row>
    <row r="24" spans="1:7" ht="15.75" customHeight="1" x14ac:dyDescent="0.25">
      <c r="A24" s="227" t="s">
        <v>113</v>
      </c>
      <c r="B24" s="270" t="s">
        <v>99</v>
      </c>
      <c r="C24" s="256" t="s">
        <v>24</v>
      </c>
      <c r="D24" s="233" t="s">
        <v>105</v>
      </c>
      <c r="E24" s="233"/>
      <c r="F24" s="233"/>
      <c r="G24" s="271"/>
    </row>
    <row r="25" spans="1:7" ht="15.75" customHeight="1" x14ac:dyDescent="0.25">
      <c r="A25" s="215" t="s">
        <v>47</v>
      </c>
      <c r="B25" s="269" t="s">
        <v>331</v>
      </c>
      <c r="C25" s="255" t="s">
        <v>39</v>
      </c>
      <c r="D25" s="254" t="s">
        <v>77</v>
      </c>
      <c r="E25" s="254"/>
      <c r="F25" s="254"/>
      <c r="G25" s="218"/>
    </row>
    <row r="26" spans="1:7" ht="15.75" customHeight="1" x14ac:dyDescent="0.25">
      <c r="A26" s="227" t="s">
        <v>47</v>
      </c>
      <c r="B26" s="270" t="s">
        <v>563</v>
      </c>
      <c r="C26" s="256" t="s">
        <v>564</v>
      </c>
      <c r="D26" s="233" t="s">
        <v>109</v>
      </c>
      <c r="E26" s="233"/>
      <c r="F26" s="233"/>
      <c r="G26" s="271"/>
    </row>
    <row r="27" spans="1:7" ht="15.75" customHeight="1" x14ac:dyDescent="0.25">
      <c r="A27" s="215" t="s">
        <v>47</v>
      </c>
      <c r="B27" s="269" t="s">
        <v>200</v>
      </c>
      <c r="C27" s="255" t="s">
        <v>36</v>
      </c>
      <c r="D27" s="254" t="s">
        <v>574</v>
      </c>
      <c r="E27" s="254"/>
      <c r="F27" s="254"/>
      <c r="G27" s="218"/>
    </row>
    <row r="28" spans="1:7" ht="15.75" customHeight="1" x14ac:dyDescent="0.25">
      <c r="A28" s="227" t="s">
        <v>47</v>
      </c>
      <c r="B28" s="270" t="s">
        <v>114</v>
      </c>
      <c r="C28" s="256" t="s">
        <v>9</v>
      </c>
      <c r="D28" s="233" t="s">
        <v>111</v>
      </c>
      <c r="E28" s="233"/>
      <c r="F28" s="233"/>
      <c r="G28" s="230"/>
    </row>
    <row r="29" spans="1:7" ht="15.75" customHeight="1" x14ac:dyDescent="0.25">
      <c r="A29" s="215" t="s">
        <v>47</v>
      </c>
      <c r="B29" s="269" t="s">
        <v>114</v>
      </c>
      <c r="C29" s="255" t="s">
        <v>9</v>
      </c>
      <c r="D29" s="254" t="s">
        <v>112</v>
      </c>
      <c r="E29" s="254"/>
      <c r="F29" s="254"/>
      <c r="G29" s="225"/>
    </row>
    <row r="30" spans="1:7" ht="15.75" customHeight="1" x14ac:dyDescent="0.25">
      <c r="A30" s="227" t="s">
        <v>113</v>
      </c>
      <c r="B30" s="270" t="s">
        <v>573</v>
      </c>
      <c r="C30" s="256" t="s">
        <v>9</v>
      </c>
      <c r="D30" s="233" t="s">
        <v>115</v>
      </c>
      <c r="E30" s="233"/>
      <c r="F30" s="233"/>
      <c r="G30" s="230"/>
    </row>
    <row r="31" spans="1:7" ht="15.75" customHeight="1" x14ac:dyDescent="0.25">
      <c r="A31" s="215" t="s">
        <v>52</v>
      </c>
      <c r="B31" s="269" t="s">
        <v>572</v>
      </c>
      <c r="C31" s="255" t="s">
        <v>24</v>
      </c>
      <c r="D31" s="254" t="s">
        <v>116</v>
      </c>
      <c r="E31" s="254"/>
      <c r="F31" s="254"/>
      <c r="G31" s="225"/>
    </row>
    <row r="32" spans="1:7" ht="15.75" customHeight="1" x14ac:dyDescent="0.25">
      <c r="A32" s="227" t="s">
        <v>52</v>
      </c>
      <c r="B32" s="270" t="s">
        <v>72</v>
      </c>
      <c r="C32" s="256" t="s">
        <v>39</v>
      </c>
      <c r="D32" s="233" t="s">
        <v>77</v>
      </c>
      <c r="E32" s="233"/>
      <c r="F32" s="233"/>
      <c r="G32" s="230"/>
    </row>
    <row r="33" spans="1:8" ht="15.75" customHeight="1" x14ac:dyDescent="0.25">
      <c r="A33" s="215" t="s">
        <v>52</v>
      </c>
      <c r="B33" s="269" t="s">
        <v>571</v>
      </c>
      <c r="C33" s="255" t="s">
        <v>564</v>
      </c>
      <c r="D33" s="254" t="s">
        <v>119</v>
      </c>
      <c r="E33" s="254"/>
      <c r="F33" s="254"/>
      <c r="G33" s="225"/>
    </row>
    <row r="34" spans="1:8" ht="15.75" customHeight="1" x14ac:dyDescent="0.25">
      <c r="A34" s="215" t="s">
        <v>52</v>
      </c>
      <c r="B34" s="269" t="s">
        <v>68</v>
      </c>
      <c r="C34" s="255" t="s">
        <v>9</v>
      </c>
      <c r="D34" s="254" t="s">
        <v>550</v>
      </c>
      <c r="E34" s="254"/>
      <c r="F34" s="254"/>
      <c r="G34" s="225"/>
    </row>
    <row r="35" spans="1:8" ht="15.75" customHeight="1" x14ac:dyDescent="0.25">
      <c r="A35" s="227" t="s">
        <v>52</v>
      </c>
      <c r="B35" s="270" t="s">
        <v>114</v>
      </c>
      <c r="C35" s="256" t="s">
        <v>55</v>
      </c>
      <c r="D35" s="233" t="s">
        <v>121</v>
      </c>
      <c r="E35" s="233"/>
      <c r="F35" s="233"/>
      <c r="G35" s="230"/>
    </row>
    <row r="36" spans="1:8" ht="15.75" customHeight="1" x14ac:dyDescent="0.25">
      <c r="A36" s="215" t="s">
        <v>52</v>
      </c>
      <c r="B36" s="269" t="s">
        <v>95</v>
      </c>
      <c r="C36" s="255" t="s">
        <v>57</v>
      </c>
      <c r="D36" s="254" t="s">
        <v>58</v>
      </c>
      <c r="E36" s="254"/>
      <c r="F36" s="254"/>
      <c r="G36" s="218"/>
    </row>
    <row r="37" spans="1:8" ht="8.25" customHeight="1" x14ac:dyDescent="0.25">
      <c r="A37" s="268"/>
      <c r="B37" s="267"/>
      <c r="C37" s="266"/>
      <c r="D37" s="266"/>
      <c r="E37" s="266"/>
      <c r="F37" s="266"/>
      <c r="G37" s="265"/>
    </row>
    <row r="38" spans="1:8" ht="15.75" customHeight="1" x14ac:dyDescent="0.25">
      <c r="A38" s="597" t="s">
        <v>60</v>
      </c>
      <c r="B38" s="598"/>
      <c r="C38" s="598"/>
      <c r="D38" s="598"/>
      <c r="E38" s="598"/>
      <c r="F38" s="598"/>
      <c r="G38" s="599"/>
      <c r="H38" s="264"/>
    </row>
    <row r="39" spans="1:8" ht="15.75" customHeight="1" x14ac:dyDescent="0.2">
      <c r="A39" s="211" t="s">
        <v>1</v>
      </c>
      <c r="B39" s="212" t="s">
        <v>2</v>
      </c>
      <c r="C39" s="211" t="s">
        <v>3</v>
      </c>
      <c r="D39" s="591" t="s">
        <v>4</v>
      </c>
      <c r="E39" s="592"/>
      <c r="F39" s="592"/>
      <c r="G39" s="593"/>
    </row>
    <row r="40" spans="1:8" ht="15.75" customHeight="1" x14ac:dyDescent="0.25">
      <c r="A40" s="263" t="s">
        <v>52</v>
      </c>
      <c r="B40" s="262" t="s">
        <v>68</v>
      </c>
      <c r="C40" s="261" t="s">
        <v>9</v>
      </c>
      <c r="D40" s="260" t="s">
        <v>570</v>
      </c>
      <c r="E40" s="257"/>
      <c r="F40" s="257"/>
      <c r="G40" s="214"/>
    </row>
    <row r="41" spans="1:8" ht="15.75" customHeight="1" x14ac:dyDescent="0.25">
      <c r="A41" s="213" t="s">
        <v>52</v>
      </c>
      <c r="B41" s="259" t="s">
        <v>104</v>
      </c>
      <c r="C41" s="258" t="s">
        <v>9</v>
      </c>
      <c r="D41" s="257" t="s">
        <v>569</v>
      </c>
      <c r="E41" s="257"/>
      <c r="F41" s="257"/>
      <c r="G41" s="214"/>
    </row>
    <row r="42" spans="1:8" ht="15.75" customHeight="1" x14ac:dyDescent="0.25">
      <c r="A42" s="213" t="s">
        <v>52</v>
      </c>
      <c r="B42" s="259" t="s">
        <v>70</v>
      </c>
      <c r="C42" s="258" t="s">
        <v>9</v>
      </c>
      <c r="D42" s="257" t="s">
        <v>122</v>
      </c>
      <c r="E42" s="257"/>
      <c r="F42" s="257"/>
      <c r="G42" s="214"/>
    </row>
    <row r="43" spans="1:8" ht="15.75" customHeight="1" x14ac:dyDescent="0.25">
      <c r="A43" s="226" t="s">
        <v>124</v>
      </c>
      <c r="B43" s="256">
        <v>19</v>
      </c>
      <c r="C43" s="256" t="s">
        <v>24</v>
      </c>
      <c r="D43" s="233" t="s">
        <v>568</v>
      </c>
      <c r="E43" s="233"/>
      <c r="F43" s="233"/>
      <c r="G43" s="228"/>
    </row>
    <row r="44" spans="1:8" ht="15.75" customHeight="1" x14ac:dyDescent="0.25">
      <c r="A44" s="215" t="s">
        <v>124</v>
      </c>
      <c r="B44" s="255">
        <v>20</v>
      </c>
      <c r="C44" s="255" t="s">
        <v>39</v>
      </c>
      <c r="D44" s="254" t="s">
        <v>77</v>
      </c>
      <c r="E44" s="254"/>
      <c r="F44" s="254"/>
      <c r="G44" s="225"/>
    </row>
    <row r="45" spans="1:8" ht="15.75" customHeight="1" x14ac:dyDescent="0.25">
      <c r="A45" s="229" t="s">
        <v>124</v>
      </c>
      <c r="B45" s="253" t="s">
        <v>567</v>
      </c>
      <c r="C45" s="252" t="s">
        <v>429</v>
      </c>
      <c r="D45" s="251" t="s">
        <v>566</v>
      </c>
      <c r="E45" s="233"/>
      <c r="F45" s="233"/>
      <c r="G45" s="230"/>
    </row>
    <row r="46" spans="1:8" s="246" customFormat="1" ht="15.75" customHeight="1" x14ac:dyDescent="0.25">
      <c r="A46" s="250" t="s">
        <v>124</v>
      </c>
      <c r="B46" s="249">
        <v>27</v>
      </c>
      <c r="C46" s="249" t="s">
        <v>39</v>
      </c>
      <c r="D46" s="248" t="s">
        <v>565</v>
      </c>
      <c r="E46" s="248"/>
      <c r="F46" s="248"/>
      <c r="G46" s="247"/>
    </row>
    <row r="47" spans="1:8" ht="15.75" customHeight="1" x14ac:dyDescent="0.25">
      <c r="B47" s="232"/>
      <c r="C47" s="233"/>
      <c r="E47" s="233"/>
      <c r="F47" s="233"/>
    </row>
    <row r="48" spans="1:8" ht="15.75" customHeight="1" x14ac:dyDescent="0.25">
      <c r="A48" s="233" t="s">
        <v>125</v>
      </c>
      <c r="B48" s="234"/>
    </row>
    <row r="49" spans="2:2" ht="15.75" customHeight="1" x14ac:dyDescent="0.25">
      <c r="B49" s="245"/>
    </row>
    <row r="50" spans="2:2" ht="15.75" customHeight="1" x14ac:dyDescent="0.25">
      <c r="B50" s="245"/>
    </row>
    <row r="51" spans="2:2" ht="15.75" customHeight="1" x14ac:dyDescent="0.25">
      <c r="B51" s="245"/>
    </row>
    <row r="52" spans="2:2" ht="15.75" customHeight="1" x14ac:dyDescent="0.25">
      <c r="B52" s="245"/>
    </row>
    <row r="53" spans="2:2" ht="15.75" customHeight="1" x14ac:dyDescent="0.25">
      <c r="B53" s="245"/>
    </row>
    <row r="54" spans="2:2" ht="15.75" customHeight="1" x14ac:dyDescent="0.25">
      <c r="B54" s="245"/>
    </row>
    <row r="55" spans="2:2" ht="15.75" customHeight="1" x14ac:dyDescent="0.25">
      <c r="B55" s="245"/>
    </row>
    <row r="56" spans="2:2" ht="15.75" customHeight="1" x14ac:dyDescent="0.25">
      <c r="B56" s="245"/>
    </row>
    <row r="57" spans="2:2" ht="15.75" customHeight="1" x14ac:dyDescent="0.25">
      <c r="B57" s="245"/>
    </row>
    <row r="58" spans="2:2" ht="15.75" customHeight="1" x14ac:dyDescent="0.25">
      <c r="B58" s="245"/>
    </row>
    <row r="59" spans="2:2" ht="15.75" customHeight="1" x14ac:dyDescent="0.25">
      <c r="B59" s="245"/>
    </row>
    <row r="60" spans="2:2" ht="15.75" customHeight="1" x14ac:dyDescent="0.25">
      <c r="B60" s="245"/>
    </row>
    <row r="61" spans="2:2" ht="15.75" customHeight="1" x14ac:dyDescent="0.25">
      <c r="B61" s="245"/>
    </row>
    <row r="62" spans="2:2" ht="15.75" customHeight="1" x14ac:dyDescent="0.25">
      <c r="B62" s="245"/>
    </row>
    <row r="63" spans="2:2" ht="15.75" customHeight="1" x14ac:dyDescent="0.25">
      <c r="B63" s="245"/>
    </row>
    <row r="64" spans="2:2" ht="15.75" customHeight="1" x14ac:dyDescent="0.25">
      <c r="B64" s="245"/>
    </row>
    <row r="65" spans="2:2" ht="15.75" customHeight="1" x14ac:dyDescent="0.25">
      <c r="B65" s="245"/>
    </row>
    <row r="66" spans="2:2" ht="15.75" customHeight="1" x14ac:dyDescent="0.25">
      <c r="B66" s="245"/>
    </row>
    <row r="67" spans="2:2" ht="15.75" customHeight="1" x14ac:dyDescent="0.25">
      <c r="B67" s="245"/>
    </row>
    <row r="68" spans="2:2" ht="15.75" customHeight="1" x14ac:dyDescent="0.25">
      <c r="B68" s="245"/>
    </row>
    <row r="69" spans="2:2" ht="15.75" customHeight="1" x14ac:dyDescent="0.25">
      <c r="B69" s="245"/>
    </row>
    <row r="70" spans="2:2" ht="15.75" customHeight="1" x14ac:dyDescent="0.25">
      <c r="B70" s="245"/>
    </row>
    <row r="71" spans="2:2" ht="15.75" customHeight="1" x14ac:dyDescent="0.25">
      <c r="B71" s="245"/>
    </row>
    <row r="72" spans="2:2" ht="15.75" customHeight="1" x14ac:dyDescent="0.25">
      <c r="B72" s="245"/>
    </row>
    <row r="73" spans="2:2" ht="15.75" customHeight="1" x14ac:dyDescent="0.25">
      <c r="B73" s="245"/>
    </row>
    <row r="74" spans="2:2" ht="15.75" customHeight="1" x14ac:dyDescent="0.25">
      <c r="B74" s="245"/>
    </row>
    <row r="75" spans="2:2" ht="15.75" customHeight="1" x14ac:dyDescent="0.25">
      <c r="B75" s="245"/>
    </row>
    <row r="76" spans="2:2" ht="15.75" customHeight="1" x14ac:dyDescent="0.25">
      <c r="B76" s="245"/>
    </row>
    <row r="77" spans="2:2" ht="15.75" customHeight="1" x14ac:dyDescent="0.25">
      <c r="B77" s="245"/>
    </row>
    <row r="78" spans="2:2" ht="15.75" customHeight="1" x14ac:dyDescent="0.25">
      <c r="B78" s="245"/>
    </row>
    <row r="79" spans="2:2" ht="15.75" customHeight="1" x14ac:dyDescent="0.25">
      <c r="B79" s="245"/>
    </row>
    <row r="80" spans="2:2" ht="15.75" customHeight="1" x14ac:dyDescent="0.25">
      <c r="B80" s="245"/>
    </row>
    <row r="81" spans="2:2" ht="15.75" customHeight="1" x14ac:dyDescent="0.25">
      <c r="B81" s="245"/>
    </row>
    <row r="82" spans="2:2" ht="15.75" customHeight="1" x14ac:dyDescent="0.25">
      <c r="B82" s="245"/>
    </row>
    <row r="83" spans="2:2" ht="15.75" customHeight="1" x14ac:dyDescent="0.25">
      <c r="B83" s="245"/>
    </row>
    <row r="84" spans="2:2" ht="15.75" customHeight="1" x14ac:dyDescent="0.25">
      <c r="B84" s="245"/>
    </row>
    <row r="85" spans="2:2" ht="15.75" customHeight="1" x14ac:dyDescent="0.25">
      <c r="B85" s="245"/>
    </row>
    <row r="86" spans="2:2" ht="15.75" customHeight="1" x14ac:dyDescent="0.25">
      <c r="B86" s="245"/>
    </row>
    <row r="87" spans="2:2" ht="15.75" customHeight="1" x14ac:dyDescent="0.25">
      <c r="B87" s="245"/>
    </row>
    <row r="88" spans="2:2" ht="15.75" customHeight="1" x14ac:dyDescent="0.25">
      <c r="B88" s="245"/>
    </row>
    <row r="89" spans="2:2" ht="15.75" customHeight="1" x14ac:dyDescent="0.25">
      <c r="B89" s="245"/>
    </row>
    <row r="90" spans="2:2" ht="15.75" customHeight="1" x14ac:dyDescent="0.25">
      <c r="B90" s="245"/>
    </row>
    <row r="91" spans="2:2" ht="15.75" customHeight="1" x14ac:dyDescent="0.25">
      <c r="B91" s="245"/>
    </row>
    <row r="92" spans="2:2" ht="15.75" customHeight="1" x14ac:dyDescent="0.25">
      <c r="B92" s="245"/>
    </row>
    <row r="93" spans="2:2" ht="15.75" customHeight="1" x14ac:dyDescent="0.25">
      <c r="B93" s="245"/>
    </row>
    <row r="94" spans="2:2" ht="15.75" customHeight="1" x14ac:dyDescent="0.25">
      <c r="B94" s="245"/>
    </row>
    <row r="95" spans="2:2" ht="15.75" customHeight="1" x14ac:dyDescent="0.25">
      <c r="B95" s="245"/>
    </row>
    <row r="96" spans="2:2" ht="15.75" customHeight="1" x14ac:dyDescent="0.25">
      <c r="B96" s="245"/>
    </row>
    <row r="97" spans="2:2" ht="15.75" customHeight="1" x14ac:dyDescent="0.25">
      <c r="B97" s="245"/>
    </row>
    <row r="98" spans="2:2" ht="15.75" customHeight="1" x14ac:dyDescent="0.25">
      <c r="B98" s="245"/>
    </row>
    <row r="99" spans="2:2" ht="15.75" customHeight="1" x14ac:dyDescent="0.25">
      <c r="B99" s="245"/>
    </row>
    <row r="100" spans="2:2" ht="15.75" customHeight="1" x14ac:dyDescent="0.25">
      <c r="B100" s="245"/>
    </row>
    <row r="101" spans="2:2" ht="15.75" customHeight="1" x14ac:dyDescent="0.25">
      <c r="B101" s="245"/>
    </row>
    <row r="102" spans="2:2" ht="15.75" customHeight="1" x14ac:dyDescent="0.25">
      <c r="B102" s="245"/>
    </row>
    <row r="103" spans="2:2" ht="15.75" customHeight="1" x14ac:dyDescent="0.25">
      <c r="B103" s="245"/>
    </row>
    <row r="104" spans="2:2" ht="15.75" customHeight="1" x14ac:dyDescent="0.25">
      <c r="B104" s="245"/>
    </row>
    <row r="105" spans="2:2" ht="15.75" customHeight="1" x14ac:dyDescent="0.25">
      <c r="B105" s="245"/>
    </row>
    <row r="106" spans="2:2" ht="15.75" customHeight="1" x14ac:dyDescent="0.25">
      <c r="B106" s="245"/>
    </row>
    <row r="107" spans="2:2" ht="15.75" customHeight="1" x14ac:dyDescent="0.25">
      <c r="B107" s="245"/>
    </row>
    <row r="108" spans="2:2" ht="15.75" customHeight="1" x14ac:dyDescent="0.25">
      <c r="B108" s="245"/>
    </row>
    <row r="109" spans="2:2" ht="15.75" customHeight="1" x14ac:dyDescent="0.25">
      <c r="B109" s="245"/>
    </row>
    <row r="110" spans="2:2" ht="15.75" customHeight="1" x14ac:dyDescent="0.25">
      <c r="B110" s="245"/>
    </row>
    <row r="111" spans="2:2" ht="15.75" customHeight="1" x14ac:dyDescent="0.25">
      <c r="B111" s="245"/>
    </row>
    <row r="112" spans="2:2" ht="15.75" customHeight="1" x14ac:dyDescent="0.25">
      <c r="B112" s="245"/>
    </row>
    <row r="113" spans="2:2" ht="15.75" customHeight="1" x14ac:dyDescent="0.25">
      <c r="B113" s="245"/>
    </row>
    <row r="114" spans="2:2" ht="15.75" customHeight="1" x14ac:dyDescent="0.25">
      <c r="B114" s="245"/>
    </row>
    <row r="115" spans="2:2" ht="15.75" customHeight="1" x14ac:dyDescent="0.25">
      <c r="B115" s="245"/>
    </row>
    <row r="116" spans="2:2" ht="15.75" customHeight="1" x14ac:dyDescent="0.25">
      <c r="B116" s="245"/>
    </row>
    <row r="117" spans="2:2" ht="15.75" customHeight="1" x14ac:dyDescent="0.25">
      <c r="B117" s="245"/>
    </row>
    <row r="118" spans="2:2" ht="15.75" customHeight="1" x14ac:dyDescent="0.25">
      <c r="B118" s="245"/>
    </row>
    <row r="119" spans="2:2" ht="15.75" customHeight="1" x14ac:dyDescent="0.25">
      <c r="B119" s="245"/>
    </row>
    <row r="120" spans="2:2" ht="15.75" customHeight="1" x14ac:dyDescent="0.25">
      <c r="B120" s="245"/>
    </row>
    <row r="121" spans="2:2" ht="15.75" customHeight="1" x14ac:dyDescent="0.25">
      <c r="B121" s="245"/>
    </row>
    <row r="122" spans="2:2" ht="15.75" customHeight="1" x14ac:dyDescent="0.25">
      <c r="B122" s="245"/>
    </row>
    <row r="123" spans="2:2" ht="15.75" customHeight="1" x14ac:dyDescent="0.25">
      <c r="B123" s="245"/>
    </row>
    <row r="124" spans="2:2" ht="15.75" customHeight="1" x14ac:dyDescent="0.25">
      <c r="B124" s="245"/>
    </row>
    <row r="125" spans="2:2" ht="15.75" customHeight="1" x14ac:dyDescent="0.25">
      <c r="B125" s="245"/>
    </row>
    <row r="126" spans="2:2" ht="15.75" customHeight="1" x14ac:dyDescent="0.25">
      <c r="B126" s="245"/>
    </row>
    <row r="127" spans="2:2" ht="15.75" customHeight="1" x14ac:dyDescent="0.25">
      <c r="B127" s="245"/>
    </row>
    <row r="128" spans="2:2" ht="15.75" customHeight="1" x14ac:dyDescent="0.25">
      <c r="B128" s="245"/>
    </row>
    <row r="129" spans="2:2" ht="15.75" customHeight="1" x14ac:dyDescent="0.25">
      <c r="B129" s="245"/>
    </row>
    <row r="130" spans="2:2" ht="15.75" customHeight="1" x14ac:dyDescent="0.25">
      <c r="B130" s="245"/>
    </row>
    <row r="131" spans="2:2" ht="15.75" customHeight="1" x14ac:dyDescent="0.25">
      <c r="B131" s="245"/>
    </row>
    <row r="132" spans="2:2" ht="15.75" customHeight="1" x14ac:dyDescent="0.25">
      <c r="B132" s="245"/>
    </row>
    <row r="133" spans="2:2" ht="15.75" customHeight="1" x14ac:dyDescent="0.25">
      <c r="B133" s="245"/>
    </row>
    <row r="134" spans="2:2" ht="15.75" customHeight="1" x14ac:dyDescent="0.25">
      <c r="B134" s="245"/>
    </row>
    <row r="135" spans="2:2" ht="15.75" customHeight="1" x14ac:dyDescent="0.25">
      <c r="B135" s="245"/>
    </row>
    <row r="136" spans="2:2" ht="15.75" customHeight="1" x14ac:dyDescent="0.25">
      <c r="B136" s="245"/>
    </row>
    <row r="137" spans="2:2" ht="15.75" customHeight="1" x14ac:dyDescent="0.25">
      <c r="B137" s="245"/>
    </row>
    <row r="138" spans="2:2" ht="15.75" customHeight="1" x14ac:dyDescent="0.25">
      <c r="B138" s="245"/>
    </row>
    <row r="139" spans="2:2" ht="15.75" customHeight="1" x14ac:dyDescent="0.25">
      <c r="B139" s="245"/>
    </row>
    <row r="140" spans="2:2" ht="15.75" customHeight="1" x14ac:dyDescent="0.25">
      <c r="B140" s="245"/>
    </row>
    <row r="141" spans="2:2" ht="15.75" customHeight="1" x14ac:dyDescent="0.25">
      <c r="B141" s="245"/>
    </row>
    <row r="142" spans="2:2" ht="15.75" customHeight="1" x14ac:dyDescent="0.25">
      <c r="B142" s="245"/>
    </row>
    <row r="143" spans="2:2" ht="15.75" customHeight="1" x14ac:dyDescent="0.25">
      <c r="B143" s="245"/>
    </row>
    <row r="144" spans="2:2" ht="15.75" customHeight="1" x14ac:dyDescent="0.25">
      <c r="B144" s="245"/>
    </row>
    <row r="145" spans="2:2" ht="15.75" customHeight="1" x14ac:dyDescent="0.25">
      <c r="B145" s="245"/>
    </row>
    <row r="146" spans="2:2" ht="15.75" customHeight="1" x14ac:dyDescent="0.25">
      <c r="B146" s="245"/>
    </row>
    <row r="147" spans="2:2" ht="15.75" customHeight="1" x14ac:dyDescent="0.25">
      <c r="B147" s="245"/>
    </row>
    <row r="148" spans="2:2" ht="15.75" customHeight="1" x14ac:dyDescent="0.25">
      <c r="B148" s="245"/>
    </row>
    <row r="149" spans="2:2" ht="15.75" customHeight="1" x14ac:dyDescent="0.25">
      <c r="B149" s="245"/>
    </row>
    <row r="150" spans="2:2" ht="15.75" customHeight="1" x14ac:dyDescent="0.25">
      <c r="B150" s="245"/>
    </row>
    <row r="151" spans="2:2" ht="15.75" customHeight="1" x14ac:dyDescent="0.25">
      <c r="B151" s="245"/>
    </row>
    <row r="152" spans="2:2" ht="15.75" customHeight="1" x14ac:dyDescent="0.25">
      <c r="B152" s="245"/>
    </row>
    <row r="153" spans="2:2" ht="15.75" customHeight="1" x14ac:dyDescent="0.25">
      <c r="B153" s="245"/>
    </row>
    <row r="154" spans="2:2" ht="15.75" customHeight="1" x14ac:dyDescent="0.25">
      <c r="B154" s="245"/>
    </row>
    <row r="155" spans="2:2" ht="15.75" customHeight="1" x14ac:dyDescent="0.25">
      <c r="B155" s="245"/>
    </row>
    <row r="156" spans="2:2" ht="15.75" customHeight="1" x14ac:dyDescent="0.25">
      <c r="B156" s="245"/>
    </row>
    <row r="157" spans="2:2" ht="15.75" customHeight="1" x14ac:dyDescent="0.25">
      <c r="B157" s="245"/>
    </row>
    <row r="158" spans="2:2" ht="15.75" customHeight="1" x14ac:dyDescent="0.25">
      <c r="B158" s="245"/>
    </row>
    <row r="159" spans="2:2" ht="15.75" customHeight="1" x14ac:dyDescent="0.25">
      <c r="B159" s="245"/>
    </row>
    <row r="160" spans="2:2" ht="15.75" customHeight="1" x14ac:dyDescent="0.25">
      <c r="B160" s="245"/>
    </row>
    <row r="161" spans="2:2" ht="15.75" customHeight="1" x14ac:dyDescent="0.25">
      <c r="B161" s="245"/>
    </row>
    <row r="162" spans="2:2" ht="15.75" customHeight="1" x14ac:dyDescent="0.25">
      <c r="B162" s="245"/>
    </row>
    <row r="163" spans="2:2" ht="15.75" customHeight="1" x14ac:dyDescent="0.25">
      <c r="B163" s="245"/>
    </row>
    <row r="164" spans="2:2" ht="15.75" customHeight="1" x14ac:dyDescent="0.25">
      <c r="B164" s="245"/>
    </row>
    <row r="165" spans="2:2" ht="15.75" customHeight="1" x14ac:dyDescent="0.25">
      <c r="B165" s="245"/>
    </row>
    <row r="166" spans="2:2" ht="15.75" customHeight="1" x14ac:dyDescent="0.25">
      <c r="B166" s="245"/>
    </row>
    <row r="167" spans="2:2" ht="15.75" customHeight="1" x14ac:dyDescent="0.25">
      <c r="B167" s="245"/>
    </row>
    <row r="168" spans="2:2" ht="15.75" customHeight="1" x14ac:dyDescent="0.25">
      <c r="B168" s="245"/>
    </row>
    <row r="169" spans="2:2" ht="15.75" customHeight="1" x14ac:dyDescent="0.25">
      <c r="B169" s="245"/>
    </row>
    <row r="170" spans="2:2" ht="15.75" customHeight="1" x14ac:dyDescent="0.25">
      <c r="B170" s="245"/>
    </row>
    <row r="171" spans="2:2" ht="15.75" customHeight="1" x14ac:dyDescent="0.25">
      <c r="B171" s="245"/>
    </row>
    <row r="172" spans="2:2" ht="15.75" customHeight="1" x14ac:dyDescent="0.25">
      <c r="B172" s="245"/>
    </row>
    <row r="173" spans="2:2" ht="15.75" customHeight="1" x14ac:dyDescent="0.25">
      <c r="B173" s="245"/>
    </row>
    <row r="174" spans="2:2" ht="15.75" customHeight="1" x14ac:dyDescent="0.25">
      <c r="B174" s="245"/>
    </row>
    <row r="175" spans="2:2" ht="15.75" customHeight="1" x14ac:dyDescent="0.25">
      <c r="B175" s="245"/>
    </row>
    <row r="176" spans="2:2" ht="15.75" customHeight="1" x14ac:dyDescent="0.25">
      <c r="B176" s="245"/>
    </row>
    <row r="177" spans="2:2" ht="15.75" customHeight="1" x14ac:dyDescent="0.25">
      <c r="B177" s="245"/>
    </row>
    <row r="178" spans="2:2" ht="15.75" customHeight="1" x14ac:dyDescent="0.25">
      <c r="B178" s="245"/>
    </row>
    <row r="179" spans="2:2" ht="15.75" customHeight="1" x14ac:dyDescent="0.25">
      <c r="B179" s="245"/>
    </row>
    <row r="180" spans="2:2" ht="15.75" customHeight="1" x14ac:dyDescent="0.25">
      <c r="B180" s="245"/>
    </row>
    <row r="181" spans="2:2" ht="15.75" customHeight="1" x14ac:dyDescent="0.25">
      <c r="B181" s="245"/>
    </row>
    <row r="182" spans="2:2" ht="15.75" customHeight="1" x14ac:dyDescent="0.25">
      <c r="B182" s="245"/>
    </row>
    <row r="183" spans="2:2" ht="15.75" customHeight="1" x14ac:dyDescent="0.25">
      <c r="B183" s="245"/>
    </row>
    <row r="184" spans="2:2" ht="15.75" customHeight="1" x14ac:dyDescent="0.25">
      <c r="B184" s="245"/>
    </row>
    <row r="185" spans="2:2" ht="15.75" customHeight="1" x14ac:dyDescent="0.25">
      <c r="B185" s="245"/>
    </row>
    <row r="186" spans="2:2" ht="15.75" customHeight="1" x14ac:dyDescent="0.25">
      <c r="B186" s="245"/>
    </row>
    <row r="187" spans="2:2" ht="15.75" customHeight="1" x14ac:dyDescent="0.25">
      <c r="B187" s="245"/>
    </row>
    <row r="188" spans="2:2" ht="15.75" customHeight="1" x14ac:dyDescent="0.25">
      <c r="B188" s="245"/>
    </row>
    <row r="189" spans="2:2" ht="15.75" customHeight="1" x14ac:dyDescent="0.25">
      <c r="B189" s="245"/>
    </row>
    <row r="190" spans="2:2" ht="15.75" customHeight="1" x14ac:dyDescent="0.25">
      <c r="B190" s="245"/>
    </row>
    <row r="191" spans="2:2" ht="15.75" customHeight="1" x14ac:dyDescent="0.25">
      <c r="B191" s="245"/>
    </row>
    <row r="192" spans="2:2" ht="15.75" customHeight="1" x14ac:dyDescent="0.25">
      <c r="B192" s="245"/>
    </row>
    <row r="193" spans="2:2" ht="15.75" customHeight="1" x14ac:dyDescent="0.25">
      <c r="B193" s="245"/>
    </row>
    <row r="194" spans="2:2" ht="15.75" customHeight="1" x14ac:dyDescent="0.25">
      <c r="B194" s="245"/>
    </row>
    <row r="195" spans="2:2" ht="15.75" customHeight="1" x14ac:dyDescent="0.25">
      <c r="B195" s="245"/>
    </row>
    <row r="196" spans="2:2" ht="15.75" customHeight="1" x14ac:dyDescent="0.25">
      <c r="B196" s="245"/>
    </row>
    <row r="197" spans="2:2" ht="15.75" customHeight="1" x14ac:dyDescent="0.25">
      <c r="B197" s="245"/>
    </row>
    <row r="198" spans="2:2" ht="15.75" customHeight="1" x14ac:dyDescent="0.25">
      <c r="B198" s="245"/>
    </row>
    <row r="199" spans="2:2" ht="15.75" customHeight="1" x14ac:dyDescent="0.25">
      <c r="B199" s="245"/>
    </row>
    <row r="200" spans="2:2" ht="15.75" customHeight="1" x14ac:dyDescent="0.25">
      <c r="B200" s="245"/>
    </row>
    <row r="201" spans="2:2" ht="15.75" customHeight="1" x14ac:dyDescent="0.25">
      <c r="B201" s="245"/>
    </row>
    <row r="202" spans="2:2" ht="15.75" customHeight="1" x14ac:dyDescent="0.25">
      <c r="B202" s="245"/>
    </row>
    <row r="203" spans="2:2" ht="15.75" customHeight="1" x14ac:dyDescent="0.25">
      <c r="B203" s="245"/>
    </row>
    <row r="204" spans="2:2" ht="15.75" customHeight="1" x14ac:dyDescent="0.25">
      <c r="B204" s="245"/>
    </row>
    <row r="205" spans="2:2" ht="15.75" customHeight="1" x14ac:dyDescent="0.25">
      <c r="B205" s="245"/>
    </row>
    <row r="206" spans="2:2" ht="15.75" customHeight="1" x14ac:dyDescent="0.25">
      <c r="B206" s="245"/>
    </row>
    <row r="207" spans="2:2" ht="15.75" customHeight="1" x14ac:dyDescent="0.25">
      <c r="B207" s="245"/>
    </row>
    <row r="208" spans="2:2" ht="15.75" customHeight="1" x14ac:dyDescent="0.25">
      <c r="B208" s="245"/>
    </row>
    <row r="209" spans="2:2" ht="15.75" customHeight="1" x14ac:dyDescent="0.25">
      <c r="B209" s="245"/>
    </row>
    <row r="210" spans="2:2" ht="15.75" customHeight="1" x14ac:dyDescent="0.25">
      <c r="B210" s="245"/>
    </row>
    <row r="211" spans="2:2" ht="15.75" customHeight="1" x14ac:dyDescent="0.25">
      <c r="B211" s="245"/>
    </row>
    <row r="212" spans="2:2" ht="15.75" customHeight="1" x14ac:dyDescent="0.25">
      <c r="B212" s="245"/>
    </row>
    <row r="213" spans="2:2" ht="15.75" customHeight="1" x14ac:dyDescent="0.25">
      <c r="B213" s="245"/>
    </row>
    <row r="214" spans="2:2" ht="15.75" customHeight="1" x14ac:dyDescent="0.25">
      <c r="B214" s="245"/>
    </row>
    <row r="215" spans="2:2" ht="15.75" customHeight="1" x14ac:dyDescent="0.25">
      <c r="B215" s="245"/>
    </row>
    <row r="216" spans="2:2" ht="15.75" customHeight="1" x14ac:dyDescent="0.25">
      <c r="B216" s="245"/>
    </row>
    <row r="217" spans="2:2" ht="15.75" customHeight="1" x14ac:dyDescent="0.25">
      <c r="B217" s="245"/>
    </row>
    <row r="218" spans="2:2" ht="15.75" customHeight="1" x14ac:dyDescent="0.25">
      <c r="B218" s="245"/>
    </row>
    <row r="219" spans="2:2" ht="15.75" customHeight="1" x14ac:dyDescent="0.25">
      <c r="B219" s="245"/>
    </row>
    <row r="220" spans="2:2" ht="15.75" customHeight="1" x14ac:dyDescent="0.25">
      <c r="B220" s="245"/>
    </row>
    <row r="221" spans="2:2" ht="15.75" customHeight="1" x14ac:dyDescent="0.25">
      <c r="B221" s="245"/>
    </row>
    <row r="222" spans="2:2" ht="15.75" customHeight="1" x14ac:dyDescent="0.25">
      <c r="B222" s="245"/>
    </row>
    <row r="223" spans="2:2" ht="15.75" customHeight="1" x14ac:dyDescent="0.25">
      <c r="B223" s="245"/>
    </row>
    <row r="224" spans="2:2" ht="15.75" customHeight="1" x14ac:dyDescent="0.25">
      <c r="B224" s="245"/>
    </row>
    <row r="225" spans="2:2" ht="15.75" customHeight="1" x14ac:dyDescent="0.25">
      <c r="B225" s="245"/>
    </row>
    <row r="226" spans="2:2" ht="15.75" customHeight="1" x14ac:dyDescent="0.25">
      <c r="B226" s="245"/>
    </row>
    <row r="227" spans="2:2" ht="15.75" customHeight="1" x14ac:dyDescent="0.25">
      <c r="B227" s="245"/>
    </row>
    <row r="228" spans="2:2" ht="15.75" customHeight="1" x14ac:dyDescent="0.25">
      <c r="B228" s="245"/>
    </row>
    <row r="229" spans="2:2" ht="15.75" customHeight="1" x14ac:dyDescent="0.25">
      <c r="B229" s="245"/>
    </row>
    <row r="230" spans="2:2" ht="15.75" customHeight="1" x14ac:dyDescent="0.25">
      <c r="B230" s="245"/>
    </row>
    <row r="231" spans="2:2" ht="15.75" customHeight="1" x14ac:dyDescent="0.25">
      <c r="B231" s="245"/>
    </row>
    <row r="232" spans="2:2" ht="15.75" customHeight="1" x14ac:dyDescent="0.25">
      <c r="B232" s="245"/>
    </row>
    <row r="233" spans="2:2" ht="15.75" customHeight="1" x14ac:dyDescent="0.25">
      <c r="B233" s="245"/>
    </row>
    <row r="234" spans="2:2" ht="15.75" customHeight="1" x14ac:dyDescent="0.25">
      <c r="B234" s="245"/>
    </row>
    <row r="235" spans="2:2" ht="15.75" customHeight="1" x14ac:dyDescent="0.25">
      <c r="B235" s="245"/>
    </row>
    <row r="236" spans="2:2" ht="15.75" customHeight="1" x14ac:dyDescent="0.25">
      <c r="B236" s="245"/>
    </row>
    <row r="237" spans="2:2" ht="15.75" customHeight="1" x14ac:dyDescent="0.25">
      <c r="B237" s="245"/>
    </row>
    <row r="238" spans="2:2" ht="15.75" customHeight="1" x14ac:dyDescent="0.25">
      <c r="B238" s="245"/>
    </row>
    <row r="239" spans="2:2" ht="15.75" customHeight="1" x14ac:dyDescent="0.25">
      <c r="B239" s="245"/>
    </row>
    <row r="240" spans="2:2" ht="15.75" customHeight="1" x14ac:dyDescent="0.25">
      <c r="B240" s="245"/>
    </row>
    <row r="241" spans="2:2" ht="15.75" customHeight="1" x14ac:dyDescent="0.25">
      <c r="B241" s="245"/>
    </row>
    <row r="242" spans="2:2" ht="15.75" customHeight="1" x14ac:dyDescent="0.25">
      <c r="B242" s="245"/>
    </row>
    <row r="243" spans="2:2" ht="15.75" customHeight="1" x14ac:dyDescent="0.25">
      <c r="B243" s="245"/>
    </row>
    <row r="244" spans="2:2" ht="15.75" customHeight="1" x14ac:dyDescent="0.25">
      <c r="B244" s="245"/>
    </row>
    <row r="245" spans="2:2" ht="15.75" customHeight="1" x14ac:dyDescent="0.25">
      <c r="B245" s="245"/>
    </row>
    <row r="246" spans="2:2" ht="15.75" customHeight="1" x14ac:dyDescent="0.25">
      <c r="B246" s="245"/>
    </row>
    <row r="247" spans="2:2" ht="15.75" customHeight="1" x14ac:dyDescent="0.25">
      <c r="B247" s="245"/>
    </row>
    <row r="248" spans="2:2" ht="15.75" customHeight="1" x14ac:dyDescent="0.25">
      <c r="B248" s="245"/>
    </row>
    <row r="249" spans="2:2" ht="15.75" customHeight="1" x14ac:dyDescent="0.25">
      <c r="B249" s="245"/>
    </row>
    <row r="250" spans="2:2" ht="15.75" customHeight="1" x14ac:dyDescent="0.25">
      <c r="B250" s="245"/>
    </row>
    <row r="251" spans="2:2" ht="15.75" customHeight="1" x14ac:dyDescent="0.25">
      <c r="B251" s="245"/>
    </row>
    <row r="252" spans="2:2" ht="15.75" customHeight="1" x14ac:dyDescent="0.25">
      <c r="B252" s="245"/>
    </row>
    <row r="253" spans="2:2" ht="15.75" customHeight="1" x14ac:dyDescent="0.25">
      <c r="B253" s="245"/>
    </row>
    <row r="254" spans="2:2" ht="15.75" customHeight="1" x14ac:dyDescent="0.25">
      <c r="B254" s="245"/>
    </row>
    <row r="255" spans="2:2" ht="15.75" customHeight="1" x14ac:dyDescent="0.25">
      <c r="B255" s="245"/>
    </row>
    <row r="256" spans="2:2" ht="15.75" customHeight="1" x14ac:dyDescent="0.25">
      <c r="B256" s="245"/>
    </row>
    <row r="257" spans="2:2" ht="15.75" customHeight="1" x14ac:dyDescent="0.25">
      <c r="B257" s="245"/>
    </row>
    <row r="258" spans="2:2" ht="15.75" customHeight="1" x14ac:dyDescent="0.25">
      <c r="B258" s="245"/>
    </row>
    <row r="259" spans="2:2" ht="15.75" customHeight="1" x14ac:dyDescent="0.25">
      <c r="B259" s="245"/>
    </row>
    <row r="260" spans="2:2" ht="15.75" customHeight="1" x14ac:dyDescent="0.25">
      <c r="B260" s="245"/>
    </row>
    <row r="261" spans="2:2" ht="15.75" customHeight="1" x14ac:dyDescent="0.25">
      <c r="B261" s="245"/>
    </row>
    <row r="262" spans="2:2" ht="15.75" customHeight="1" x14ac:dyDescent="0.25">
      <c r="B262" s="245"/>
    </row>
    <row r="263" spans="2:2" ht="15.75" customHeight="1" x14ac:dyDescent="0.25">
      <c r="B263" s="245"/>
    </row>
    <row r="264" spans="2:2" ht="15.75" customHeight="1" x14ac:dyDescent="0.25">
      <c r="B264" s="245"/>
    </row>
    <row r="265" spans="2:2" ht="15.75" customHeight="1" x14ac:dyDescent="0.25">
      <c r="B265" s="245"/>
    </row>
    <row r="266" spans="2:2" ht="15.75" customHeight="1" x14ac:dyDescent="0.25">
      <c r="B266" s="245"/>
    </row>
    <row r="267" spans="2:2" ht="15.75" customHeight="1" x14ac:dyDescent="0.25">
      <c r="B267" s="245"/>
    </row>
    <row r="268" spans="2:2" ht="15.75" customHeight="1" x14ac:dyDescent="0.25">
      <c r="B268" s="245"/>
    </row>
    <row r="269" spans="2:2" ht="15.75" customHeight="1" x14ac:dyDescent="0.25">
      <c r="B269" s="245"/>
    </row>
    <row r="270" spans="2:2" ht="15.75" customHeight="1" x14ac:dyDescent="0.25">
      <c r="B270" s="245"/>
    </row>
    <row r="271" spans="2:2" ht="15.75" customHeight="1" x14ac:dyDescent="0.25">
      <c r="B271" s="245"/>
    </row>
    <row r="272" spans="2:2" ht="15.75" customHeight="1" x14ac:dyDescent="0.25">
      <c r="B272" s="245"/>
    </row>
    <row r="273" spans="2:2" ht="15.75" customHeight="1" x14ac:dyDescent="0.25">
      <c r="B273" s="245"/>
    </row>
    <row r="274" spans="2:2" ht="15.75" customHeight="1" x14ac:dyDescent="0.25">
      <c r="B274" s="245"/>
    </row>
    <row r="275" spans="2:2" ht="15.75" customHeight="1" x14ac:dyDescent="0.25">
      <c r="B275" s="245"/>
    </row>
    <row r="276" spans="2:2" ht="15.75" customHeight="1" x14ac:dyDescent="0.25">
      <c r="B276" s="245"/>
    </row>
    <row r="277" spans="2:2" ht="15.75" customHeight="1" x14ac:dyDescent="0.25">
      <c r="B277" s="245"/>
    </row>
    <row r="278" spans="2:2" ht="15.75" customHeight="1" x14ac:dyDescent="0.25">
      <c r="B278" s="245"/>
    </row>
    <row r="279" spans="2:2" ht="15.75" customHeight="1" x14ac:dyDescent="0.25">
      <c r="B279" s="245"/>
    </row>
    <row r="280" spans="2:2" ht="15.75" customHeight="1" x14ac:dyDescent="0.25">
      <c r="B280" s="245"/>
    </row>
    <row r="281" spans="2:2" ht="15.75" customHeight="1" x14ac:dyDescent="0.25">
      <c r="B281" s="245"/>
    </row>
    <row r="282" spans="2:2" ht="15.75" customHeight="1" x14ac:dyDescent="0.25">
      <c r="B282" s="245"/>
    </row>
    <row r="283" spans="2:2" ht="15.75" customHeight="1" x14ac:dyDescent="0.25">
      <c r="B283" s="245"/>
    </row>
    <row r="284" spans="2:2" ht="15.75" customHeight="1" x14ac:dyDescent="0.25">
      <c r="B284" s="245"/>
    </row>
    <row r="285" spans="2:2" ht="15.75" customHeight="1" x14ac:dyDescent="0.25">
      <c r="B285" s="245"/>
    </row>
    <row r="286" spans="2:2" ht="15.75" customHeight="1" x14ac:dyDescent="0.25">
      <c r="B286" s="245"/>
    </row>
    <row r="287" spans="2:2" ht="15.75" customHeight="1" x14ac:dyDescent="0.25">
      <c r="B287" s="245"/>
    </row>
    <row r="288" spans="2:2" ht="15.75" customHeight="1" x14ac:dyDescent="0.25">
      <c r="B288" s="245"/>
    </row>
    <row r="289" spans="2:2" ht="15.75" customHeight="1" x14ac:dyDescent="0.25">
      <c r="B289" s="245"/>
    </row>
    <row r="290" spans="2:2" ht="15.75" customHeight="1" x14ac:dyDescent="0.25">
      <c r="B290" s="245"/>
    </row>
    <row r="291" spans="2:2" ht="15.75" customHeight="1" x14ac:dyDescent="0.25">
      <c r="B291" s="245"/>
    </row>
    <row r="292" spans="2:2" ht="15.75" customHeight="1" x14ac:dyDescent="0.25">
      <c r="B292" s="245"/>
    </row>
    <row r="293" spans="2:2" ht="15.75" customHeight="1" x14ac:dyDescent="0.25">
      <c r="B293" s="245"/>
    </row>
    <row r="294" spans="2:2" ht="15.75" customHeight="1" x14ac:dyDescent="0.25">
      <c r="B294" s="245"/>
    </row>
    <row r="295" spans="2:2" ht="15.75" customHeight="1" x14ac:dyDescent="0.25">
      <c r="B295" s="245"/>
    </row>
    <row r="296" spans="2:2" ht="15.75" customHeight="1" x14ac:dyDescent="0.25">
      <c r="B296" s="245"/>
    </row>
    <row r="297" spans="2:2" ht="15.75" customHeight="1" x14ac:dyDescent="0.25">
      <c r="B297" s="245"/>
    </row>
    <row r="298" spans="2:2" ht="15.75" customHeight="1" x14ac:dyDescent="0.25">
      <c r="B298" s="245"/>
    </row>
    <row r="299" spans="2:2" ht="15.75" customHeight="1" x14ac:dyDescent="0.25">
      <c r="B299" s="245"/>
    </row>
    <row r="300" spans="2:2" ht="15.75" customHeight="1" x14ac:dyDescent="0.25">
      <c r="B300" s="245"/>
    </row>
    <row r="301" spans="2:2" ht="15.75" customHeight="1" x14ac:dyDescent="0.25">
      <c r="B301" s="245"/>
    </row>
    <row r="302" spans="2:2" ht="15.75" customHeight="1" x14ac:dyDescent="0.25">
      <c r="B302" s="245"/>
    </row>
    <row r="303" spans="2:2" ht="15.75" customHeight="1" x14ac:dyDescent="0.25">
      <c r="B303" s="245"/>
    </row>
    <row r="304" spans="2:2" ht="15.75" customHeight="1" x14ac:dyDescent="0.25">
      <c r="B304" s="245"/>
    </row>
    <row r="305" spans="2:2" ht="15.75" customHeight="1" x14ac:dyDescent="0.25">
      <c r="B305" s="245"/>
    </row>
    <row r="306" spans="2:2" ht="15.75" customHeight="1" x14ac:dyDescent="0.25">
      <c r="B306" s="245"/>
    </row>
    <row r="307" spans="2:2" ht="15.75" customHeight="1" x14ac:dyDescent="0.25">
      <c r="B307" s="245"/>
    </row>
    <row r="308" spans="2:2" ht="15.75" customHeight="1" x14ac:dyDescent="0.25">
      <c r="B308" s="245"/>
    </row>
    <row r="309" spans="2:2" ht="15.75" customHeight="1" x14ac:dyDescent="0.25">
      <c r="B309" s="245"/>
    </row>
    <row r="310" spans="2:2" ht="15.75" customHeight="1" x14ac:dyDescent="0.25">
      <c r="B310" s="245"/>
    </row>
    <row r="311" spans="2:2" ht="15.75" customHeight="1" x14ac:dyDescent="0.25">
      <c r="B311" s="245"/>
    </row>
    <row r="312" spans="2:2" ht="15.75" customHeight="1" x14ac:dyDescent="0.25">
      <c r="B312" s="245"/>
    </row>
    <row r="313" spans="2:2" ht="15.75" customHeight="1" x14ac:dyDescent="0.25">
      <c r="B313" s="245"/>
    </row>
    <row r="314" spans="2:2" ht="15.75" customHeight="1" x14ac:dyDescent="0.25">
      <c r="B314" s="245"/>
    </row>
    <row r="315" spans="2:2" ht="15.75" customHeight="1" x14ac:dyDescent="0.25">
      <c r="B315" s="245"/>
    </row>
    <row r="316" spans="2:2" ht="15.75" customHeight="1" x14ac:dyDescent="0.25">
      <c r="B316" s="245"/>
    </row>
    <row r="317" spans="2:2" ht="15.75" customHeight="1" x14ac:dyDescent="0.25">
      <c r="B317" s="245"/>
    </row>
    <row r="318" spans="2:2" ht="15.75" customHeight="1" x14ac:dyDescent="0.25">
      <c r="B318" s="245"/>
    </row>
    <row r="319" spans="2:2" ht="15.75" customHeight="1" x14ac:dyDescent="0.25">
      <c r="B319" s="245"/>
    </row>
    <row r="320" spans="2:2" ht="15.75" customHeight="1" x14ac:dyDescent="0.25">
      <c r="B320" s="245"/>
    </row>
    <row r="321" spans="2:2" ht="15.75" customHeight="1" x14ac:dyDescent="0.25">
      <c r="B321" s="245"/>
    </row>
    <row r="322" spans="2:2" ht="15.75" customHeight="1" x14ac:dyDescent="0.25">
      <c r="B322" s="245"/>
    </row>
    <row r="323" spans="2:2" ht="15.75" customHeight="1" x14ac:dyDescent="0.25">
      <c r="B323" s="245"/>
    </row>
    <row r="324" spans="2:2" ht="15.75" customHeight="1" x14ac:dyDescent="0.25">
      <c r="B324" s="245"/>
    </row>
    <row r="325" spans="2:2" ht="15.75" customHeight="1" x14ac:dyDescent="0.25">
      <c r="B325" s="245"/>
    </row>
    <row r="326" spans="2:2" ht="15.75" customHeight="1" x14ac:dyDescent="0.25">
      <c r="B326" s="245"/>
    </row>
    <row r="327" spans="2:2" ht="15.75" customHeight="1" x14ac:dyDescent="0.25">
      <c r="B327" s="245"/>
    </row>
    <row r="328" spans="2:2" ht="15.75" customHeight="1" x14ac:dyDescent="0.25">
      <c r="B328" s="245"/>
    </row>
    <row r="329" spans="2:2" ht="15.75" customHeight="1" x14ac:dyDescent="0.25">
      <c r="B329" s="245"/>
    </row>
    <row r="330" spans="2:2" ht="15.75" customHeight="1" x14ac:dyDescent="0.25">
      <c r="B330" s="245"/>
    </row>
    <row r="331" spans="2:2" ht="15.75" customHeight="1" x14ac:dyDescent="0.25">
      <c r="B331" s="245"/>
    </row>
    <row r="332" spans="2:2" ht="15.75" customHeight="1" x14ac:dyDescent="0.25">
      <c r="B332" s="245"/>
    </row>
    <row r="333" spans="2:2" ht="15.75" customHeight="1" x14ac:dyDescent="0.25">
      <c r="B333" s="245"/>
    </row>
    <row r="334" spans="2:2" ht="15.75" customHeight="1" x14ac:dyDescent="0.25">
      <c r="B334" s="245"/>
    </row>
    <row r="335" spans="2:2" ht="15.75" customHeight="1" x14ac:dyDescent="0.25">
      <c r="B335" s="245"/>
    </row>
    <row r="336" spans="2:2" ht="15.75" customHeight="1" x14ac:dyDescent="0.25">
      <c r="B336" s="245"/>
    </row>
    <row r="337" spans="2:2" ht="15.75" customHeight="1" x14ac:dyDescent="0.25">
      <c r="B337" s="245"/>
    </row>
    <row r="338" spans="2:2" ht="15.75" customHeight="1" x14ac:dyDescent="0.25">
      <c r="B338" s="245"/>
    </row>
    <row r="339" spans="2:2" ht="15.75" customHeight="1" x14ac:dyDescent="0.25">
      <c r="B339" s="245"/>
    </row>
    <row r="340" spans="2:2" ht="15.75" customHeight="1" x14ac:dyDescent="0.25">
      <c r="B340" s="245"/>
    </row>
    <row r="341" spans="2:2" ht="15.75" customHeight="1" x14ac:dyDescent="0.25">
      <c r="B341" s="245"/>
    </row>
    <row r="342" spans="2:2" ht="15.75" customHeight="1" x14ac:dyDescent="0.25">
      <c r="B342" s="245"/>
    </row>
    <row r="343" spans="2:2" ht="15.75" customHeight="1" x14ac:dyDescent="0.25">
      <c r="B343" s="245"/>
    </row>
    <row r="344" spans="2:2" ht="15.75" customHeight="1" x14ac:dyDescent="0.25">
      <c r="B344" s="245"/>
    </row>
    <row r="345" spans="2:2" ht="15.75" customHeight="1" x14ac:dyDescent="0.25">
      <c r="B345" s="245"/>
    </row>
    <row r="346" spans="2:2" ht="15.75" customHeight="1" x14ac:dyDescent="0.25">
      <c r="B346" s="245"/>
    </row>
    <row r="347" spans="2:2" ht="15.75" customHeight="1" x14ac:dyDescent="0.25">
      <c r="B347" s="245"/>
    </row>
    <row r="348" spans="2:2" ht="15.75" customHeight="1" x14ac:dyDescent="0.25">
      <c r="B348" s="245"/>
    </row>
    <row r="349" spans="2:2" ht="15.75" customHeight="1" x14ac:dyDescent="0.25">
      <c r="B349" s="245"/>
    </row>
    <row r="350" spans="2:2" ht="15.75" customHeight="1" x14ac:dyDescent="0.25">
      <c r="B350" s="245"/>
    </row>
    <row r="351" spans="2:2" ht="15.75" customHeight="1" x14ac:dyDescent="0.25">
      <c r="B351" s="245"/>
    </row>
    <row r="352" spans="2:2" ht="15.75" customHeight="1" x14ac:dyDescent="0.25">
      <c r="B352" s="245"/>
    </row>
    <row r="353" spans="2:2" ht="15.75" customHeight="1" x14ac:dyDescent="0.25">
      <c r="B353" s="245"/>
    </row>
    <row r="354" spans="2:2" ht="15.75" customHeight="1" x14ac:dyDescent="0.25">
      <c r="B354" s="245"/>
    </row>
    <row r="355" spans="2:2" ht="15.75" customHeight="1" x14ac:dyDescent="0.25">
      <c r="B355" s="245"/>
    </row>
    <row r="356" spans="2:2" ht="15.75" customHeight="1" x14ac:dyDescent="0.25">
      <c r="B356" s="245"/>
    </row>
    <row r="357" spans="2:2" ht="15.75" customHeight="1" x14ac:dyDescent="0.25">
      <c r="B357" s="245"/>
    </row>
    <row r="358" spans="2:2" ht="15.75" customHeight="1" x14ac:dyDescent="0.25">
      <c r="B358" s="245"/>
    </row>
    <row r="359" spans="2:2" ht="15.75" customHeight="1" x14ac:dyDescent="0.25">
      <c r="B359" s="245"/>
    </row>
    <row r="360" spans="2:2" ht="15.75" customHeight="1" x14ac:dyDescent="0.25">
      <c r="B360" s="245"/>
    </row>
    <row r="361" spans="2:2" ht="15.75" customHeight="1" x14ac:dyDescent="0.25">
      <c r="B361" s="245"/>
    </row>
    <row r="362" spans="2:2" ht="15.75" customHeight="1" x14ac:dyDescent="0.25">
      <c r="B362" s="245"/>
    </row>
    <row r="363" spans="2:2" ht="15.75" customHeight="1" x14ac:dyDescent="0.25">
      <c r="B363" s="245"/>
    </row>
    <row r="364" spans="2:2" ht="15.75" customHeight="1" x14ac:dyDescent="0.25">
      <c r="B364" s="245"/>
    </row>
    <row r="365" spans="2:2" ht="15.75" customHeight="1" x14ac:dyDescent="0.25">
      <c r="B365" s="245"/>
    </row>
    <row r="366" spans="2:2" ht="15.75" customHeight="1" x14ac:dyDescent="0.25">
      <c r="B366" s="245"/>
    </row>
    <row r="367" spans="2:2" ht="15.75" customHeight="1" x14ac:dyDescent="0.25">
      <c r="B367" s="245"/>
    </row>
    <row r="368" spans="2:2" ht="15.75" customHeight="1" x14ac:dyDescent="0.25">
      <c r="B368" s="245"/>
    </row>
    <row r="369" spans="2:2" ht="15.75" customHeight="1" x14ac:dyDescent="0.25">
      <c r="B369" s="245"/>
    </row>
    <row r="370" spans="2:2" ht="15.75" customHeight="1" x14ac:dyDescent="0.25">
      <c r="B370" s="245"/>
    </row>
    <row r="371" spans="2:2" ht="15.75" customHeight="1" x14ac:dyDescent="0.25">
      <c r="B371" s="245"/>
    </row>
    <row r="372" spans="2:2" ht="15.75" customHeight="1" x14ac:dyDescent="0.25">
      <c r="B372" s="245"/>
    </row>
    <row r="373" spans="2:2" ht="15.75" customHeight="1" x14ac:dyDescent="0.25">
      <c r="B373" s="245"/>
    </row>
    <row r="374" spans="2:2" ht="15.75" customHeight="1" x14ac:dyDescent="0.25">
      <c r="B374" s="245"/>
    </row>
    <row r="375" spans="2:2" ht="15.75" customHeight="1" x14ac:dyDescent="0.25">
      <c r="B375" s="245"/>
    </row>
    <row r="376" spans="2:2" ht="15.75" customHeight="1" x14ac:dyDescent="0.25">
      <c r="B376" s="245"/>
    </row>
    <row r="377" spans="2:2" ht="15.75" customHeight="1" x14ac:dyDescent="0.25">
      <c r="B377" s="245"/>
    </row>
    <row r="378" spans="2:2" ht="15.75" customHeight="1" x14ac:dyDescent="0.25">
      <c r="B378" s="245"/>
    </row>
    <row r="379" spans="2:2" ht="15.75" customHeight="1" x14ac:dyDescent="0.25">
      <c r="B379" s="245"/>
    </row>
    <row r="380" spans="2:2" ht="15.75" customHeight="1" x14ac:dyDescent="0.25">
      <c r="B380" s="245"/>
    </row>
    <row r="381" spans="2:2" ht="15.75" customHeight="1" x14ac:dyDescent="0.25">
      <c r="B381" s="245"/>
    </row>
    <row r="382" spans="2:2" ht="15.75" customHeight="1" x14ac:dyDescent="0.25">
      <c r="B382" s="245"/>
    </row>
    <row r="383" spans="2:2" ht="15.75" customHeight="1" x14ac:dyDescent="0.25">
      <c r="B383" s="245"/>
    </row>
    <row r="384" spans="2:2" ht="15.75" customHeight="1" x14ac:dyDescent="0.25">
      <c r="B384" s="245"/>
    </row>
    <row r="385" spans="2:2" ht="15.75" customHeight="1" x14ac:dyDescent="0.25">
      <c r="B385" s="245"/>
    </row>
    <row r="386" spans="2:2" ht="15.75" customHeight="1" x14ac:dyDescent="0.25">
      <c r="B386" s="245"/>
    </row>
    <row r="387" spans="2:2" ht="15.75" customHeight="1" x14ac:dyDescent="0.25">
      <c r="B387" s="245"/>
    </row>
    <row r="388" spans="2:2" ht="15.75" customHeight="1" x14ac:dyDescent="0.25">
      <c r="B388" s="245"/>
    </row>
    <row r="389" spans="2:2" ht="15.75" customHeight="1" x14ac:dyDescent="0.25">
      <c r="B389" s="245"/>
    </row>
    <row r="390" spans="2:2" ht="15.75" customHeight="1" x14ac:dyDescent="0.25">
      <c r="B390" s="245"/>
    </row>
    <row r="391" spans="2:2" ht="15.75" customHeight="1" x14ac:dyDescent="0.25">
      <c r="B391" s="245"/>
    </row>
    <row r="392" spans="2:2" ht="15.75" customHeight="1" x14ac:dyDescent="0.25">
      <c r="B392" s="245"/>
    </row>
    <row r="393" spans="2:2" ht="15.75" customHeight="1" x14ac:dyDescent="0.25">
      <c r="B393" s="245"/>
    </row>
    <row r="394" spans="2:2" ht="15.75" customHeight="1" x14ac:dyDescent="0.25">
      <c r="B394" s="245"/>
    </row>
    <row r="395" spans="2:2" ht="15.75" customHeight="1" x14ac:dyDescent="0.25">
      <c r="B395" s="245"/>
    </row>
    <row r="396" spans="2:2" ht="15.75" customHeight="1" x14ac:dyDescent="0.25">
      <c r="B396" s="245"/>
    </row>
    <row r="397" spans="2:2" ht="15.75" customHeight="1" x14ac:dyDescent="0.25">
      <c r="B397" s="245"/>
    </row>
    <row r="398" spans="2:2" ht="15.75" customHeight="1" x14ac:dyDescent="0.25">
      <c r="B398" s="245"/>
    </row>
    <row r="399" spans="2:2" ht="15.75" customHeight="1" x14ac:dyDescent="0.25">
      <c r="B399" s="245"/>
    </row>
    <row r="400" spans="2:2" ht="15.75" customHeight="1" x14ac:dyDescent="0.25">
      <c r="B400" s="245"/>
    </row>
    <row r="401" spans="2:2" ht="15.75" customHeight="1" x14ac:dyDescent="0.25">
      <c r="B401" s="245"/>
    </row>
    <row r="402" spans="2:2" ht="15.75" customHeight="1" x14ac:dyDescent="0.25">
      <c r="B402" s="245"/>
    </row>
    <row r="403" spans="2:2" ht="15.75" customHeight="1" x14ac:dyDescent="0.25">
      <c r="B403" s="245"/>
    </row>
    <row r="404" spans="2:2" ht="15.75" customHeight="1" x14ac:dyDescent="0.25">
      <c r="B404" s="245"/>
    </row>
    <row r="405" spans="2:2" ht="15.75" customHeight="1" x14ac:dyDescent="0.25">
      <c r="B405" s="245"/>
    </row>
    <row r="406" spans="2:2" ht="15.75" customHeight="1" x14ac:dyDescent="0.25">
      <c r="B406" s="245"/>
    </row>
    <row r="407" spans="2:2" ht="15.75" customHeight="1" x14ac:dyDescent="0.25">
      <c r="B407" s="245"/>
    </row>
    <row r="408" spans="2:2" ht="15.75" customHeight="1" x14ac:dyDescent="0.25">
      <c r="B408" s="245"/>
    </row>
    <row r="409" spans="2:2" ht="15.75" customHeight="1" x14ac:dyDescent="0.25">
      <c r="B409" s="245"/>
    </row>
    <row r="410" spans="2:2" ht="15.75" customHeight="1" x14ac:dyDescent="0.25">
      <c r="B410" s="245"/>
    </row>
    <row r="411" spans="2:2" ht="15.75" customHeight="1" x14ac:dyDescent="0.25">
      <c r="B411" s="245"/>
    </row>
    <row r="412" spans="2:2" ht="15.75" customHeight="1" x14ac:dyDescent="0.25">
      <c r="B412" s="245"/>
    </row>
    <row r="413" spans="2:2" ht="15.75" customHeight="1" x14ac:dyDescent="0.25">
      <c r="B413" s="245"/>
    </row>
    <row r="414" spans="2:2" ht="15.75" customHeight="1" x14ac:dyDescent="0.25">
      <c r="B414" s="245"/>
    </row>
    <row r="415" spans="2:2" ht="15.75" customHeight="1" x14ac:dyDescent="0.25">
      <c r="B415" s="245"/>
    </row>
    <row r="416" spans="2:2" ht="15.75" customHeight="1" x14ac:dyDescent="0.25">
      <c r="B416" s="245"/>
    </row>
    <row r="417" spans="2:2" ht="15.75" customHeight="1" x14ac:dyDescent="0.25">
      <c r="B417" s="245"/>
    </row>
    <row r="418" spans="2:2" ht="15.75" customHeight="1" x14ac:dyDescent="0.25">
      <c r="B418" s="245"/>
    </row>
    <row r="419" spans="2:2" ht="15.75" customHeight="1" x14ac:dyDescent="0.25">
      <c r="B419" s="245"/>
    </row>
    <row r="420" spans="2:2" ht="15.75" customHeight="1" x14ac:dyDescent="0.25">
      <c r="B420" s="245"/>
    </row>
    <row r="421" spans="2:2" ht="15.75" customHeight="1" x14ac:dyDescent="0.25">
      <c r="B421" s="245"/>
    </row>
    <row r="422" spans="2:2" ht="15.75" customHeight="1" x14ac:dyDescent="0.25">
      <c r="B422" s="245"/>
    </row>
    <row r="423" spans="2:2" ht="15.75" customHeight="1" x14ac:dyDescent="0.25">
      <c r="B423" s="245"/>
    </row>
    <row r="424" spans="2:2" ht="15.75" customHeight="1" x14ac:dyDescent="0.25">
      <c r="B424" s="245"/>
    </row>
    <row r="425" spans="2:2" ht="15.75" customHeight="1" x14ac:dyDescent="0.25">
      <c r="B425" s="245"/>
    </row>
    <row r="426" spans="2:2" ht="15.75" customHeight="1" x14ac:dyDescent="0.25">
      <c r="B426" s="245"/>
    </row>
    <row r="427" spans="2:2" ht="15.75" customHeight="1" x14ac:dyDescent="0.25">
      <c r="B427" s="245"/>
    </row>
    <row r="428" spans="2:2" ht="15.75" customHeight="1" x14ac:dyDescent="0.25">
      <c r="B428" s="245"/>
    </row>
    <row r="429" spans="2:2" ht="15.75" customHeight="1" x14ac:dyDescent="0.25">
      <c r="B429" s="245"/>
    </row>
    <row r="430" spans="2:2" ht="15.75" customHeight="1" x14ac:dyDescent="0.25">
      <c r="B430" s="245"/>
    </row>
    <row r="431" spans="2:2" ht="15.75" customHeight="1" x14ac:dyDescent="0.25">
      <c r="B431" s="245"/>
    </row>
    <row r="432" spans="2:2" ht="15.75" customHeight="1" x14ac:dyDescent="0.25">
      <c r="B432" s="245"/>
    </row>
    <row r="433" spans="2:2" ht="15.75" customHeight="1" x14ac:dyDescent="0.25">
      <c r="B433" s="245"/>
    </row>
    <row r="434" spans="2:2" ht="15.75" customHeight="1" x14ac:dyDescent="0.25">
      <c r="B434" s="245"/>
    </row>
    <row r="435" spans="2:2" ht="15.75" customHeight="1" x14ac:dyDescent="0.25">
      <c r="B435" s="245"/>
    </row>
    <row r="436" spans="2:2" ht="15.75" customHeight="1" x14ac:dyDescent="0.25">
      <c r="B436" s="245"/>
    </row>
    <row r="437" spans="2:2" ht="15.75" customHeight="1" x14ac:dyDescent="0.25">
      <c r="B437" s="245"/>
    </row>
    <row r="438" spans="2:2" ht="15.75" customHeight="1" x14ac:dyDescent="0.25">
      <c r="B438" s="245"/>
    </row>
    <row r="439" spans="2:2" ht="15.75" customHeight="1" x14ac:dyDescent="0.25">
      <c r="B439" s="245"/>
    </row>
    <row r="440" spans="2:2" ht="15.75" customHeight="1" x14ac:dyDescent="0.25">
      <c r="B440" s="245"/>
    </row>
    <row r="441" spans="2:2" ht="15.75" customHeight="1" x14ac:dyDescent="0.25">
      <c r="B441" s="245"/>
    </row>
    <row r="442" spans="2:2" ht="15.75" customHeight="1" x14ac:dyDescent="0.25">
      <c r="B442" s="245"/>
    </row>
    <row r="443" spans="2:2" ht="15.75" customHeight="1" x14ac:dyDescent="0.25">
      <c r="B443" s="245"/>
    </row>
    <row r="444" spans="2:2" ht="15.75" customHeight="1" x14ac:dyDescent="0.25">
      <c r="B444" s="245"/>
    </row>
    <row r="445" spans="2:2" ht="15.75" customHeight="1" x14ac:dyDescent="0.25">
      <c r="B445" s="245"/>
    </row>
    <row r="446" spans="2:2" ht="15.75" customHeight="1" x14ac:dyDescent="0.25">
      <c r="B446" s="245"/>
    </row>
    <row r="447" spans="2:2" ht="15.75" customHeight="1" x14ac:dyDescent="0.25">
      <c r="B447" s="245"/>
    </row>
    <row r="448" spans="2:2" ht="15.75" customHeight="1" x14ac:dyDescent="0.25">
      <c r="B448" s="245"/>
    </row>
    <row r="449" spans="2:2" ht="15.75" customHeight="1" x14ac:dyDescent="0.25">
      <c r="B449" s="245"/>
    </row>
    <row r="450" spans="2:2" ht="15.75" customHeight="1" x14ac:dyDescent="0.25">
      <c r="B450" s="245"/>
    </row>
    <row r="451" spans="2:2" ht="15.75" customHeight="1" x14ac:dyDescent="0.25">
      <c r="B451" s="245"/>
    </row>
    <row r="452" spans="2:2" ht="15.75" customHeight="1" x14ac:dyDescent="0.25">
      <c r="B452" s="245"/>
    </row>
    <row r="453" spans="2:2" ht="15.75" customHeight="1" x14ac:dyDescent="0.25">
      <c r="B453" s="245"/>
    </row>
    <row r="454" spans="2:2" ht="15.75" customHeight="1" x14ac:dyDescent="0.25">
      <c r="B454" s="245"/>
    </row>
    <row r="455" spans="2:2" ht="15.75" customHeight="1" x14ac:dyDescent="0.25">
      <c r="B455" s="245"/>
    </row>
    <row r="456" spans="2:2" ht="15.75" customHeight="1" x14ac:dyDescent="0.25">
      <c r="B456" s="245"/>
    </row>
    <row r="457" spans="2:2" ht="15.75" customHeight="1" x14ac:dyDescent="0.25">
      <c r="B457" s="245"/>
    </row>
    <row r="458" spans="2:2" ht="15.75" customHeight="1" x14ac:dyDescent="0.25">
      <c r="B458" s="245"/>
    </row>
    <row r="459" spans="2:2" ht="15.75" customHeight="1" x14ac:dyDescent="0.25">
      <c r="B459" s="245"/>
    </row>
    <row r="460" spans="2:2" ht="15.75" customHeight="1" x14ac:dyDescent="0.25">
      <c r="B460" s="245"/>
    </row>
    <row r="461" spans="2:2" ht="15.75" customHeight="1" x14ac:dyDescent="0.25">
      <c r="B461" s="245"/>
    </row>
    <row r="462" spans="2:2" ht="15.75" customHeight="1" x14ac:dyDescent="0.25">
      <c r="B462" s="245"/>
    </row>
    <row r="463" spans="2:2" ht="15.75" customHeight="1" x14ac:dyDescent="0.25">
      <c r="B463" s="245"/>
    </row>
    <row r="464" spans="2:2" ht="15.75" customHeight="1" x14ac:dyDescent="0.25">
      <c r="B464" s="245"/>
    </row>
    <row r="465" spans="2:2" ht="15.75" customHeight="1" x14ac:dyDescent="0.25">
      <c r="B465" s="245"/>
    </row>
    <row r="466" spans="2:2" ht="15.75" customHeight="1" x14ac:dyDescent="0.25">
      <c r="B466" s="245"/>
    </row>
    <row r="467" spans="2:2" ht="15.75" customHeight="1" x14ac:dyDescent="0.25">
      <c r="B467" s="245"/>
    </row>
    <row r="468" spans="2:2" ht="15.75" customHeight="1" x14ac:dyDescent="0.25">
      <c r="B468" s="245"/>
    </row>
    <row r="469" spans="2:2" ht="15.75" customHeight="1" x14ac:dyDescent="0.25">
      <c r="B469" s="245"/>
    </row>
    <row r="470" spans="2:2" ht="15.75" customHeight="1" x14ac:dyDescent="0.25">
      <c r="B470" s="245"/>
    </row>
    <row r="471" spans="2:2" ht="15.75" customHeight="1" x14ac:dyDescent="0.25">
      <c r="B471" s="245"/>
    </row>
    <row r="472" spans="2:2" ht="15.75" customHeight="1" x14ac:dyDescent="0.25">
      <c r="B472" s="245"/>
    </row>
    <row r="473" spans="2:2" ht="15.75" customHeight="1" x14ac:dyDescent="0.25">
      <c r="B473" s="245"/>
    </row>
    <row r="474" spans="2:2" ht="15.75" customHeight="1" x14ac:dyDescent="0.25">
      <c r="B474" s="245"/>
    </row>
    <row r="475" spans="2:2" ht="15.75" customHeight="1" x14ac:dyDescent="0.25">
      <c r="B475" s="245"/>
    </row>
    <row r="476" spans="2:2" ht="15.75" customHeight="1" x14ac:dyDescent="0.25">
      <c r="B476" s="245"/>
    </row>
    <row r="477" spans="2:2" ht="15.75" customHeight="1" x14ac:dyDescent="0.25">
      <c r="B477" s="245"/>
    </row>
    <row r="478" spans="2:2" ht="15.75" customHeight="1" x14ac:dyDescent="0.25">
      <c r="B478" s="245"/>
    </row>
    <row r="479" spans="2:2" ht="15.75" customHeight="1" x14ac:dyDescent="0.25">
      <c r="B479" s="245"/>
    </row>
    <row r="480" spans="2:2" ht="15.75" customHeight="1" x14ac:dyDescent="0.25">
      <c r="B480" s="245"/>
    </row>
    <row r="481" spans="2:2" ht="15.75" customHeight="1" x14ac:dyDescent="0.25">
      <c r="B481" s="245"/>
    </row>
    <row r="482" spans="2:2" ht="15.75" customHeight="1" x14ac:dyDescent="0.25">
      <c r="B482" s="245"/>
    </row>
    <row r="483" spans="2:2" ht="15.75" customHeight="1" x14ac:dyDescent="0.25">
      <c r="B483" s="245"/>
    </row>
    <row r="484" spans="2:2" ht="15.75" customHeight="1" x14ac:dyDescent="0.25">
      <c r="B484" s="245"/>
    </row>
    <row r="485" spans="2:2" ht="15.75" customHeight="1" x14ac:dyDescent="0.25">
      <c r="B485" s="245"/>
    </row>
    <row r="486" spans="2:2" ht="15.75" customHeight="1" x14ac:dyDescent="0.25">
      <c r="B486" s="245"/>
    </row>
    <row r="487" spans="2:2" ht="15.75" customHeight="1" x14ac:dyDescent="0.25">
      <c r="B487" s="245"/>
    </row>
    <row r="488" spans="2:2" ht="15.75" customHeight="1" x14ac:dyDescent="0.25">
      <c r="B488" s="245"/>
    </row>
    <row r="489" spans="2:2" ht="15.75" customHeight="1" x14ac:dyDescent="0.25">
      <c r="B489" s="245"/>
    </row>
    <row r="490" spans="2:2" ht="15.75" customHeight="1" x14ac:dyDescent="0.25">
      <c r="B490" s="245"/>
    </row>
    <row r="491" spans="2:2" ht="15.75" customHeight="1" x14ac:dyDescent="0.25">
      <c r="B491" s="245"/>
    </row>
    <row r="492" spans="2:2" ht="15.75" customHeight="1" x14ac:dyDescent="0.25">
      <c r="B492" s="245"/>
    </row>
    <row r="493" spans="2:2" ht="15.75" customHeight="1" x14ac:dyDescent="0.25">
      <c r="B493" s="245"/>
    </row>
    <row r="494" spans="2:2" ht="15.75" customHeight="1" x14ac:dyDescent="0.25">
      <c r="B494" s="245"/>
    </row>
    <row r="495" spans="2:2" ht="15.75" customHeight="1" x14ac:dyDescent="0.25">
      <c r="B495" s="245"/>
    </row>
    <row r="496" spans="2:2" ht="15.75" customHeight="1" x14ac:dyDescent="0.25">
      <c r="B496" s="245"/>
    </row>
    <row r="497" spans="2:2" ht="15.75" customHeight="1" x14ac:dyDescent="0.25">
      <c r="B497" s="245"/>
    </row>
    <row r="498" spans="2:2" ht="15.75" customHeight="1" x14ac:dyDescent="0.25">
      <c r="B498" s="245"/>
    </row>
    <row r="499" spans="2:2" ht="15.75" customHeight="1" x14ac:dyDescent="0.25">
      <c r="B499" s="245"/>
    </row>
    <row r="500" spans="2:2" ht="15.75" customHeight="1" x14ac:dyDescent="0.25">
      <c r="B500" s="245"/>
    </row>
    <row r="501" spans="2:2" ht="15.75" customHeight="1" x14ac:dyDescent="0.25">
      <c r="B501" s="245"/>
    </row>
    <row r="502" spans="2:2" ht="15.75" customHeight="1" x14ac:dyDescent="0.25">
      <c r="B502" s="245"/>
    </row>
    <row r="503" spans="2:2" ht="15.75" customHeight="1" x14ac:dyDescent="0.25">
      <c r="B503" s="245"/>
    </row>
    <row r="504" spans="2:2" ht="15.75" customHeight="1" x14ac:dyDescent="0.25">
      <c r="B504" s="245"/>
    </row>
    <row r="505" spans="2:2" ht="15.75" customHeight="1" x14ac:dyDescent="0.25">
      <c r="B505" s="245"/>
    </row>
    <row r="506" spans="2:2" ht="15.75" customHeight="1" x14ac:dyDescent="0.25">
      <c r="B506" s="245"/>
    </row>
    <row r="507" spans="2:2" ht="15.75" customHeight="1" x14ac:dyDescent="0.25">
      <c r="B507" s="245"/>
    </row>
    <row r="508" spans="2:2" ht="15.75" customHeight="1" x14ac:dyDescent="0.25">
      <c r="B508" s="245"/>
    </row>
    <row r="509" spans="2:2" ht="15.75" customHeight="1" x14ac:dyDescent="0.25">
      <c r="B509" s="245"/>
    </row>
    <row r="510" spans="2:2" ht="15.75" customHeight="1" x14ac:dyDescent="0.25">
      <c r="B510" s="245"/>
    </row>
    <row r="511" spans="2:2" ht="15.75" customHeight="1" x14ac:dyDescent="0.25">
      <c r="B511" s="245"/>
    </row>
    <row r="512" spans="2:2" ht="15.75" customHeight="1" x14ac:dyDescent="0.25">
      <c r="B512" s="245"/>
    </row>
    <row r="513" spans="2:2" ht="15.75" customHeight="1" x14ac:dyDescent="0.25">
      <c r="B513" s="245"/>
    </row>
    <row r="514" spans="2:2" ht="15.75" customHeight="1" x14ac:dyDescent="0.25">
      <c r="B514" s="245"/>
    </row>
    <row r="515" spans="2:2" ht="15.75" customHeight="1" x14ac:dyDescent="0.25">
      <c r="B515" s="245"/>
    </row>
    <row r="516" spans="2:2" ht="15.75" customHeight="1" x14ac:dyDescent="0.25">
      <c r="B516" s="245"/>
    </row>
    <row r="517" spans="2:2" ht="15.75" customHeight="1" x14ac:dyDescent="0.25">
      <c r="B517" s="245"/>
    </row>
    <row r="518" spans="2:2" ht="15.75" customHeight="1" x14ac:dyDescent="0.25">
      <c r="B518" s="245"/>
    </row>
    <row r="519" spans="2:2" ht="15.75" customHeight="1" x14ac:dyDescent="0.25">
      <c r="B519" s="245"/>
    </row>
    <row r="520" spans="2:2" ht="15.75" customHeight="1" x14ac:dyDescent="0.25">
      <c r="B520" s="245"/>
    </row>
    <row r="521" spans="2:2" ht="15.75" customHeight="1" x14ac:dyDescent="0.25">
      <c r="B521" s="245"/>
    </row>
    <row r="522" spans="2:2" ht="15.75" customHeight="1" x14ac:dyDescent="0.25">
      <c r="B522" s="245"/>
    </row>
    <row r="523" spans="2:2" ht="15.75" customHeight="1" x14ac:dyDescent="0.25">
      <c r="B523" s="245"/>
    </row>
    <row r="524" spans="2:2" ht="15.75" customHeight="1" x14ac:dyDescent="0.25">
      <c r="B524" s="245"/>
    </row>
    <row r="525" spans="2:2" ht="15.75" customHeight="1" x14ac:dyDescent="0.25">
      <c r="B525" s="245"/>
    </row>
    <row r="526" spans="2:2" ht="15.75" customHeight="1" x14ac:dyDescent="0.25">
      <c r="B526" s="245"/>
    </row>
    <row r="527" spans="2:2" ht="15.75" customHeight="1" x14ac:dyDescent="0.25">
      <c r="B527" s="245"/>
    </row>
    <row r="528" spans="2:2" ht="15.75" customHeight="1" x14ac:dyDescent="0.25">
      <c r="B528" s="245"/>
    </row>
    <row r="529" spans="2:2" ht="15.75" customHeight="1" x14ac:dyDescent="0.25">
      <c r="B529" s="245"/>
    </row>
    <row r="530" spans="2:2" ht="15.75" customHeight="1" x14ac:dyDescent="0.25">
      <c r="B530" s="245"/>
    </row>
    <row r="531" spans="2:2" ht="15.75" customHeight="1" x14ac:dyDescent="0.25">
      <c r="B531" s="245"/>
    </row>
    <row r="532" spans="2:2" ht="15.75" customHeight="1" x14ac:dyDescent="0.25">
      <c r="B532" s="245"/>
    </row>
    <row r="533" spans="2:2" ht="15.75" customHeight="1" x14ac:dyDescent="0.25">
      <c r="B533" s="245"/>
    </row>
    <row r="534" spans="2:2" ht="15.75" customHeight="1" x14ac:dyDescent="0.25">
      <c r="B534" s="245"/>
    </row>
    <row r="535" spans="2:2" ht="15.75" customHeight="1" x14ac:dyDescent="0.25">
      <c r="B535" s="245"/>
    </row>
    <row r="536" spans="2:2" ht="15.75" customHeight="1" x14ac:dyDescent="0.25">
      <c r="B536" s="245"/>
    </row>
    <row r="537" spans="2:2" ht="15.75" customHeight="1" x14ac:dyDescent="0.25">
      <c r="B537" s="245"/>
    </row>
    <row r="538" spans="2:2" ht="15.75" customHeight="1" x14ac:dyDescent="0.25">
      <c r="B538" s="245"/>
    </row>
    <row r="539" spans="2:2" ht="15.75" customHeight="1" x14ac:dyDescent="0.25">
      <c r="B539" s="245"/>
    </row>
    <row r="540" spans="2:2" ht="15.75" customHeight="1" x14ac:dyDescent="0.25">
      <c r="B540" s="245"/>
    </row>
    <row r="541" spans="2:2" ht="15.75" customHeight="1" x14ac:dyDescent="0.25">
      <c r="B541" s="245"/>
    </row>
    <row r="542" spans="2:2" ht="15.75" customHeight="1" x14ac:dyDescent="0.25">
      <c r="B542" s="245"/>
    </row>
    <row r="543" spans="2:2" ht="15.75" customHeight="1" x14ac:dyDescent="0.25">
      <c r="B543" s="245"/>
    </row>
    <row r="544" spans="2:2" ht="15.75" customHeight="1" x14ac:dyDescent="0.25">
      <c r="B544" s="245"/>
    </row>
    <row r="545" spans="2:2" ht="15.75" customHeight="1" x14ac:dyDescent="0.25">
      <c r="B545" s="245"/>
    </row>
    <row r="546" spans="2:2" ht="15.75" customHeight="1" x14ac:dyDescent="0.25">
      <c r="B546" s="245"/>
    </row>
    <row r="547" spans="2:2" ht="15.75" customHeight="1" x14ac:dyDescent="0.25">
      <c r="B547" s="245"/>
    </row>
    <row r="548" spans="2:2" ht="15.75" customHeight="1" x14ac:dyDescent="0.25">
      <c r="B548" s="245"/>
    </row>
    <row r="549" spans="2:2" ht="15.75" customHeight="1" x14ac:dyDescent="0.25">
      <c r="B549" s="245"/>
    </row>
    <row r="550" spans="2:2" ht="15.75" customHeight="1" x14ac:dyDescent="0.25">
      <c r="B550" s="245"/>
    </row>
    <row r="551" spans="2:2" ht="15.75" customHeight="1" x14ac:dyDescent="0.25">
      <c r="B551" s="245"/>
    </row>
    <row r="552" spans="2:2" ht="15.75" customHeight="1" x14ac:dyDescent="0.25">
      <c r="B552" s="245"/>
    </row>
    <row r="553" spans="2:2" ht="15.75" customHeight="1" x14ac:dyDescent="0.25">
      <c r="B553" s="245"/>
    </row>
    <row r="554" spans="2:2" ht="15.75" customHeight="1" x14ac:dyDescent="0.25">
      <c r="B554" s="245"/>
    </row>
    <row r="555" spans="2:2" ht="15.75" customHeight="1" x14ac:dyDescent="0.25">
      <c r="B555" s="245"/>
    </row>
    <row r="556" spans="2:2" ht="15.75" customHeight="1" x14ac:dyDescent="0.25">
      <c r="B556" s="245"/>
    </row>
    <row r="557" spans="2:2" ht="15.75" customHeight="1" x14ac:dyDescent="0.25">
      <c r="B557" s="245"/>
    </row>
    <row r="558" spans="2:2" ht="15.75" customHeight="1" x14ac:dyDescent="0.25">
      <c r="B558" s="245"/>
    </row>
    <row r="559" spans="2:2" ht="15.75" customHeight="1" x14ac:dyDescent="0.25">
      <c r="B559" s="245"/>
    </row>
    <row r="560" spans="2:2" ht="15.75" customHeight="1" x14ac:dyDescent="0.25">
      <c r="B560" s="245"/>
    </row>
    <row r="561" spans="2:2" ht="15.75" customHeight="1" x14ac:dyDescent="0.25">
      <c r="B561" s="245"/>
    </row>
    <row r="562" spans="2:2" ht="15.75" customHeight="1" x14ac:dyDescent="0.25">
      <c r="B562" s="245"/>
    </row>
    <row r="563" spans="2:2" ht="15.75" customHeight="1" x14ac:dyDescent="0.25">
      <c r="B563" s="245"/>
    </row>
    <row r="564" spans="2:2" ht="15.75" customHeight="1" x14ac:dyDescent="0.25">
      <c r="B564" s="245"/>
    </row>
    <row r="565" spans="2:2" ht="15.75" customHeight="1" x14ac:dyDescent="0.25">
      <c r="B565" s="245"/>
    </row>
    <row r="566" spans="2:2" ht="15.75" customHeight="1" x14ac:dyDescent="0.25">
      <c r="B566" s="245"/>
    </row>
    <row r="567" spans="2:2" ht="15.75" customHeight="1" x14ac:dyDescent="0.25">
      <c r="B567" s="245"/>
    </row>
    <row r="568" spans="2:2" ht="15.75" customHeight="1" x14ac:dyDescent="0.25">
      <c r="B568" s="245"/>
    </row>
    <row r="569" spans="2:2" ht="15.75" customHeight="1" x14ac:dyDescent="0.25">
      <c r="B569" s="245"/>
    </row>
    <row r="570" spans="2:2" ht="15.75" customHeight="1" x14ac:dyDescent="0.25">
      <c r="B570" s="245"/>
    </row>
    <row r="571" spans="2:2" ht="15.75" customHeight="1" x14ac:dyDescent="0.25">
      <c r="B571" s="245"/>
    </row>
    <row r="572" spans="2:2" ht="15.75" customHeight="1" x14ac:dyDescent="0.25">
      <c r="B572" s="245"/>
    </row>
    <row r="573" spans="2:2" ht="15.75" customHeight="1" x14ac:dyDescent="0.25">
      <c r="B573" s="245"/>
    </row>
    <row r="574" spans="2:2" ht="15.75" customHeight="1" x14ac:dyDescent="0.25">
      <c r="B574" s="245"/>
    </row>
    <row r="575" spans="2:2" ht="15.75" customHeight="1" x14ac:dyDescent="0.25">
      <c r="B575" s="245"/>
    </row>
    <row r="576" spans="2:2" ht="15.75" customHeight="1" x14ac:dyDescent="0.25">
      <c r="B576" s="245"/>
    </row>
    <row r="577" spans="2:2" ht="15.75" customHeight="1" x14ac:dyDescent="0.25">
      <c r="B577" s="245"/>
    </row>
    <row r="578" spans="2:2" ht="15.75" customHeight="1" x14ac:dyDescent="0.25">
      <c r="B578" s="245"/>
    </row>
    <row r="579" spans="2:2" ht="15.75" customHeight="1" x14ac:dyDescent="0.25">
      <c r="B579" s="245"/>
    </row>
    <row r="580" spans="2:2" ht="15.75" customHeight="1" x14ac:dyDescent="0.25">
      <c r="B580" s="245"/>
    </row>
    <row r="581" spans="2:2" ht="15.75" customHeight="1" x14ac:dyDescent="0.25">
      <c r="B581" s="245"/>
    </row>
    <row r="582" spans="2:2" ht="15.75" customHeight="1" x14ac:dyDescent="0.25">
      <c r="B582" s="245"/>
    </row>
    <row r="583" spans="2:2" ht="15.75" customHeight="1" x14ac:dyDescent="0.25">
      <c r="B583" s="245"/>
    </row>
    <row r="584" spans="2:2" ht="15.75" customHeight="1" x14ac:dyDescent="0.25">
      <c r="B584" s="245"/>
    </row>
    <row r="585" spans="2:2" ht="15.75" customHeight="1" x14ac:dyDescent="0.25">
      <c r="B585" s="245"/>
    </row>
    <row r="586" spans="2:2" ht="15.75" customHeight="1" x14ac:dyDescent="0.25">
      <c r="B586" s="245"/>
    </row>
    <row r="587" spans="2:2" ht="15.75" customHeight="1" x14ac:dyDescent="0.25">
      <c r="B587" s="245"/>
    </row>
    <row r="588" spans="2:2" ht="15.75" customHeight="1" x14ac:dyDescent="0.25">
      <c r="B588" s="245"/>
    </row>
    <row r="589" spans="2:2" ht="15.75" customHeight="1" x14ac:dyDescent="0.25">
      <c r="B589" s="245"/>
    </row>
    <row r="590" spans="2:2" ht="15.75" customHeight="1" x14ac:dyDescent="0.25">
      <c r="B590" s="245"/>
    </row>
    <row r="591" spans="2:2" ht="15.75" customHeight="1" x14ac:dyDescent="0.25">
      <c r="B591" s="245"/>
    </row>
    <row r="592" spans="2:2" ht="15.75" customHeight="1" x14ac:dyDescent="0.25">
      <c r="B592" s="245"/>
    </row>
    <row r="593" spans="2:2" ht="15.75" customHeight="1" x14ac:dyDescent="0.25">
      <c r="B593" s="245"/>
    </row>
    <row r="594" spans="2:2" ht="15.75" customHeight="1" x14ac:dyDescent="0.25">
      <c r="B594" s="245"/>
    </row>
    <row r="595" spans="2:2" ht="15.75" customHeight="1" x14ac:dyDescent="0.25">
      <c r="B595" s="245"/>
    </row>
    <row r="596" spans="2:2" ht="15.75" customHeight="1" x14ac:dyDescent="0.25">
      <c r="B596" s="245"/>
    </row>
    <row r="597" spans="2:2" ht="15.75" customHeight="1" x14ac:dyDescent="0.25">
      <c r="B597" s="245"/>
    </row>
    <row r="598" spans="2:2" ht="15.75" customHeight="1" x14ac:dyDescent="0.25">
      <c r="B598" s="245"/>
    </row>
    <row r="599" spans="2:2" ht="15.75" customHeight="1" x14ac:dyDescent="0.25">
      <c r="B599" s="245"/>
    </row>
    <row r="600" spans="2:2" ht="15.75" customHeight="1" x14ac:dyDescent="0.25">
      <c r="B600" s="245"/>
    </row>
    <row r="601" spans="2:2" ht="15.75" customHeight="1" x14ac:dyDescent="0.25">
      <c r="B601" s="245"/>
    </row>
    <row r="602" spans="2:2" ht="15.75" customHeight="1" x14ac:dyDescent="0.25">
      <c r="B602" s="245"/>
    </row>
    <row r="603" spans="2:2" ht="15.75" customHeight="1" x14ac:dyDescent="0.25">
      <c r="B603" s="245"/>
    </row>
    <row r="604" spans="2:2" ht="15.75" customHeight="1" x14ac:dyDescent="0.25">
      <c r="B604" s="245"/>
    </row>
    <row r="605" spans="2:2" ht="15.75" customHeight="1" x14ac:dyDescent="0.25">
      <c r="B605" s="245"/>
    </row>
    <row r="606" spans="2:2" ht="15.75" customHeight="1" x14ac:dyDescent="0.25">
      <c r="B606" s="245"/>
    </row>
    <row r="607" spans="2:2" ht="15.75" customHeight="1" x14ac:dyDescent="0.25">
      <c r="B607" s="245"/>
    </row>
    <row r="608" spans="2:2" ht="15.75" customHeight="1" x14ac:dyDescent="0.25">
      <c r="B608" s="245"/>
    </row>
    <row r="609" spans="2:2" ht="15.75" customHeight="1" x14ac:dyDescent="0.25">
      <c r="B609" s="245"/>
    </row>
    <row r="610" spans="2:2" ht="15.75" customHeight="1" x14ac:dyDescent="0.25">
      <c r="B610" s="245"/>
    </row>
    <row r="611" spans="2:2" ht="15.75" customHeight="1" x14ac:dyDescent="0.25">
      <c r="B611" s="245"/>
    </row>
    <row r="612" spans="2:2" ht="15.75" customHeight="1" x14ac:dyDescent="0.25">
      <c r="B612" s="245"/>
    </row>
    <row r="613" spans="2:2" ht="15.75" customHeight="1" x14ac:dyDescent="0.25">
      <c r="B613" s="245"/>
    </row>
    <row r="614" spans="2:2" ht="15.75" customHeight="1" x14ac:dyDescent="0.25">
      <c r="B614" s="245"/>
    </row>
    <row r="615" spans="2:2" ht="15.75" customHeight="1" x14ac:dyDescent="0.25">
      <c r="B615" s="245"/>
    </row>
    <row r="616" spans="2:2" ht="15.75" customHeight="1" x14ac:dyDescent="0.25">
      <c r="B616" s="245"/>
    </row>
    <row r="617" spans="2:2" ht="15.75" customHeight="1" x14ac:dyDescent="0.25">
      <c r="B617" s="245"/>
    </row>
    <row r="618" spans="2:2" ht="15.75" customHeight="1" x14ac:dyDescent="0.25">
      <c r="B618" s="245"/>
    </row>
    <row r="619" spans="2:2" ht="15.75" customHeight="1" x14ac:dyDescent="0.25">
      <c r="B619" s="245"/>
    </row>
    <row r="620" spans="2:2" ht="15.75" customHeight="1" x14ac:dyDescent="0.25">
      <c r="B620" s="245"/>
    </row>
    <row r="621" spans="2:2" ht="15.75" customHeight="1" x14ac:dyDescent="0.25">
      <c r="B621" s="245"/>
    </row>
    <row r="622" spans="2:2" ht="15.75" customHeight="1" x14ac:dyDescent="0.25">
      <c r="B622" s="245"/>
    </row>
    <row r="623" spans="2:2" ht="15.75" customHeight="1" x14ac:dyDescent="0.25">
      <c r="B623" s="245"/>
    </row>
    <row r="624" spans="2:2" ht="15.75" customHeight="1" x14ac:dyDescent="0.25">
      <c r="B624" s="245"/>
    </row>
    <row r="625" spans="2:2" ht="15.75" customHeight="1" x14ac:dyDescent="0.25">
      <c r="B625" s="245"/>
    </row>
    <row r="626" spans="2:2" ht="15.75" customHeight="1" x14ac:dyDescent="0.25">
      <c r="B626" s="245"/>
    </row>
    <row r="627" spans="2:2" ht="15.75" customHeight="1" x14ac:dyDescent="0.25">
      <c r="B627" s="245"/>
    </row>
    <row r="628" spans="2:2" ht="15.75" customHeight="1" x14ac:dyDescent="0.25">
      <c r="B628" s="245"/>
    </row>
    <row r="629" spans="2:2" ht="15.75" customHeight="1" x14ac:dyDescent="0.25">
      <c r="B629" s="245"/>
    </row>
    <row r="630" spans="2:2" ht="15.75" customHeight="1" x14ac:dyDescent="0.25">
      <c r="B630" s="245"/>
    </row>
    <row r="631" spans="2:2" ht="15.75" customHeight="1" x14ac:dyDescent="0.25">
      <c r="B631" s="245"/>
    </row>
    <row r="632" spans="2:2" ht="15.75" customHeight="1" x14ac:dyDescent="0.25">
      <c r="B632" s="245"/>
    </row>
    <row r="633" spans="2:2" ht="15.75" customHeight="1" x14ac:dyDescent="0.25">
      <c r="B633" s="245"/>
    </row>
    <row r="634" spans="2:2" ht="15.75" customHeight="1" x14ac:dyDescent="0.25">
      <c r="B634" s="245"/>
    </row>
    <row r="635" spans="2:2" ht="15.75" customHeight="1" x14ac:dyDescent="0.25">
      <c r="B635" s="245"/>
    </row>
    <row r="636" spans="2:2" ht="15.75" customHeight="1" x14ac:dyDescent="0.25">
      <c r="B636" s="245"/>
    </row>
    <row r="637" spans="2:2" ht="15.75" customHeight="1" x14ac:dyDescent="0.25">
      <c r="B637" s="245"/>
    </row>
    <row r="638" spans="2:2" ht="15.75" customHeight="1" x14ac:dyDescent="0.25">
      <c r="B638" s="245"/>
    </row>
    <row r="639" spans="2:2" ht="15.75" customHeight="1" x14ac:dyDescent="0.25">
      <c r="B639" s="245"/>
    </row>
    <row r="640" spans="2:2" ht="15.75" customHeight="1" x14ac:dyDescent="0.25">
      <c r="B640" s="245"/>
    </row>
    <row r="641" spans="2:2" ht="15.75" customHeight="1" x14ac:dyDescent="0.25">
      <c r="B641" s="245"/>
    </row>
    <row r="642" spans="2:2" ht="15.75" customHeight="1" x14ac:dyDescent="0.25">
      <c r="B642" s="245"/>
    </row>
    <row r="643" spans="2:2" ht="15.75" customHeight="1" x14ac:dyDescent="0.25">
      <c r="B643" s="245"/>
    </row>
    <row r="644" spans="2:2" ht="15.75" customHeight="1" x14ac:dyDescent="0.25">
      <c r="B644" s="245"/>
    </row>
    <row r="645" spans="2:2" ht="15.75" customHeight="1" x14ac:dyDescent="0.25">
      <c r="B645" s="245"/>
    </row>
    <row r="646" spans="2:2" ht="15.75" customHeight="1" x14ac:dyDescent="0.25">
      <c r="B646" s="245"/>
    </row>
    <row r="647" spans="2:2" ht="15.75" customHeight="1" x14ac:dyDescent="0.25">
      <c r="B647" s="245"/>
    </row>
    <row r="648" spans="2:2" ht="15.75" customHeight="1" x14ac:dyDescent="0.25">
      <c r="B648" s="245"/>
    </row>
    <row r="649" spans="2:2" ht="15.75" customHeight="1" x14ac:dyDescent="0.25">
      <c r="B649" s="245"/>
    </row>
    <row r="650" spans="2:2" ht="15.75" customHeight="1" x14ac:dyDescent="0.25">
      <c r="B650" s="245"/>
    </row>
    <row r="651" spans="2:2" ht="15.75" customHeight="1" x14ac:dyDescent="0.25">
      <c r="B651" s="245"/>
    </row>
    <row r="652" spans="2:2" ht="15.75" customHeight="1" x14ac:dyDescent="0.25">
      <c r="B652" s="245"/>
    </row>
    <row r="653" spans="2:2" ht="15.75" customHeight="1" x14ac:dyDescent="0.25">
      <c r="B653" s="245"/>
    </row>
    <row r="654" spans="2:2" ht="15.75" customHeight="1" x14ac:dyDescent="0.25">
      <c r="B654" s="245"/>
    </row>
    <row r="655" spans="2:2" ht="15.75" customHeight="1" x14ac:dyDescent="0.25">
      <c r="B655" s="245"/>
    </row>
    <row r="656" spans="2:2" ht="15.75" customHeight="1" x14ac:dyDescent="0.25">
      <c r="B656" s="245"/>
    </row>
    <row r="657" spans="2:2" ht="15.75" customHeight="1" x14ac:dyDescent="0.25">
      <c r="B657" s="245"/>
    </row>
    <row r="658" spans="2:2" ht="15.75" customHeight="1" x14ac:dyDescent="0.25">
      <c r="B658" s="245"/>
    </row>
    <row r="659" spans="2:2" ht="15.75" customHeight="1" x14ac:dyDescent="0.25">
      <c r="B659" s="245"/>
    </row>
    <row r="660" spans="2:2" ht="15.75" customHeight="1" x14ac:dyDescent="0.25">
      <c r="B660" s="245"/>
    </row>
    <row r="661" spans="2:2" ht="15.75" customHeight="1" x14ac:dyDescent="0.25">
      <c r="B661" s="245"/>
    </row>
    <row r="662" spans="2:2" ht="15.75" customHeight="1" x14ac:dyDescent="0.25">
      <c r="B662" s="245"/>
    </row>
    <row r="663" spans="2:2" ht="15.75" customHeight="1" x14ac:dyDescent="0.25">
      <c r="B663" s="245"/>
    </row>
    <row r="664" spans="2:2" ht="15.75" customHeight="1" x14ac:dyDescent="0.25">
      <c r="B664" s="245"/>
    </row>
    <row r="665" spans="2:2" ht="15.75" customHeight="1" x14ac:dyDescent="0.25">
      <c r="B665" s="245"/>
    </row>
    <row r="666" spans="2:2" ht="15.75" customHeight="1" x14ac:dyDescent="0.25">
      <c r="B666" s="245"/>
    </row>
    <row r="667" spans="2:2" ht="15.75" customHeight="1" x14ac:dyDescent="0.25">
      <c r="B667" s="245"/>
    </row>
    <row r="668" spans="2:2" ht="15.75" customHeight="1" x14ac:dyDescent="0.25">
      <c r="B668" s="245"/>
    </row>
    <row r="669" spans="2:2" ht="15.75" customHeight="1" x14ac:dyDescent="0.25">
      <c r="B669" s="245"/>
    </row>
    <row r="670" spans="2:2" ht="15.75" customHeight="1" x14ac:dyDescent="0.25">
      <c r="B670" s="245"/>
    </row>
    <row r="671" spans="2:2" ht="15.75" customHeight="1" x14ac:dyDescent="0.25">
      <c r="B671" s="245"/>
    </row>
    <row r="672" spans="2:2" ht="15.75" customHeight="1" x14ac:dyDescent="0.25">
      <c r="B672" s="245"/>
    </row>
    <row r="673" spans="2:2" ht="15.75" customHeight="1" x14ac:dyDescent="0.25">
      <c r="B673" s="245"/>
    </row>
    <row r="674" spans="2:2" ht="15.75" customHeight="1" x14ac:dyDescent="0.25">
      <c r="B674" s="245"/>
    </row>
    <row r="675" spans="2:2" ht="15.75" customHeight="1" x14ac:dyDescent="0.25">
      <c r="B675" s="245"/>
    </row>
    <row r="676" spans="2:2" ht="15.75" customHeight="1" x14ac:dyDescent="0.25">
      <c r="B676" s="245"/>
    </row>
    <row r="677" spans="2:2" ht="15.75" customHeight="1" x14ac:dyDescent="0.25">
      <c r="B677" s="245"/>
    </row>
    <row r="678" spans="2:2" ht="15.75" customHeight="1" x14ac:dyDescent="0.25">
      <c r="B678" s="245"/>
    </row>
    <row r="679" spans="2:2" ht="15.75" customHeight="1" x14ac:dyDescent="0.25">
      <c r="B679" s="245"/>
    </row>
    <row r="680" spans="2:2" ht="15.75" customHeight="1" x14ac:dyDescent="0.25">
      <c r="B680" s="245"/>
    </row>
    <row r="681" spans="2:2" ht="15.75" customHeight="1" x14ac:dyDescent="0.25">
      <c r="B681" s="245"/>
    </row>
    <row r="682" spans="2:2" ht="15.75" customHeight="1" x14ac:dyDescent="0.25">
      <c r="B682" s="245"/>
    </row>
    <row r="683" spans="2:2" ht="15.75" customHeight="1" x14ac:dyDescent="0.25">
      <c r="B683" s="245"/>
    </row>
    <row r="684" spans="2:2" ht="15.75" customHeight="1" x14ac:dyDescent="0.25">
      <c r="B684" s="245"/>
    </row>
    <row r="685" spans="2:2" ht="15.75" customHeight="1" x14ac:dyDescent="0.25">
      <c r="B685" s="245"/>
    </row>
    <row r="686" spans="2:2" ht="15.75" customHeight="1" x14ac:dyDescent="0.25">
      <c r="B686" s="245"/>
    </row>
    <row r="687" spans="2:2" ht="15.75" customHeight="1" x14ac:dyDescent="0.25">
      <c r="B687" s="245"/>
    </row>
    <row r="688" spans="2:2" ht="15.75" customHeight="1" x14ac:dyDescent="0.25">
      <c r="B688" s="245"/>
    </row>
    <row r="689" spans="2:2" ht="15.75" customHeight="1" x14ac:dyDescent="0.25">
      <c r="B689" s="245"/>
    </row>
    <row r="690" spans="2:2" ht="15.75" customHeight="1" x14ac:dyDescent="0.25">
      <c r="B690" s="245"/>
    </row>
    <row r="691" spans="2:2" ht="15.75" customHeight="1" x14ac:dyDescent="0.25">
      <c r="B691" s="245"/>
    </row>
    <row r="692" spans="2:2" ht="15.75" customHeight="1" x14ac:dyDescent="0.25">
      <c r="B692" s="245"/>
    </row>
    <row r="693" spans="2:2" ht="15.75" customHeight="1" x14ac:dyDescent="0.25">
      <c r="B693" s="245"/>
    </row>
    <row r="694" spans="2:2" ht="15.75" customHeight="1" x14ac:dyDescent="0.25">
      <c r="B694" s="245"/>
    </row>
    <row r="695" spans="2:2" ht="15.75" customHeight="1" x14ac:dyDescent="0.25">
      <c r="B695" s="245"/>
    </row>
    <row r="696" spans="2:2" ht="15.75" customHeight="1" x14ac:dyDescent="0.25">
      <c r="B696" s="245"/>
    </row>
    <row r="697" spans="2:2" ht="15.75" customHeight="1" x14ac:dyDescent="0.25">
      <c r="B697" s="245"/>
    </row>
    <row r="698" spans="2:2" ht="15.75" customHeight="1" x14ac:dyDescent="0.25">
      <c r="B698" s="245"/>
    </row>
    <row r="699" spans="2:2" ht="15.75" customHeight="1" x14ac:dyDescent="0.25">
      <c r="B699" s="245"/>
    </row>
    <row r="700" spans="2:2" ht="15.75" customHeight="1" x14ac:dyDescent="0.25">
      <c r="B700" s="245"/>
    </row>
    <row r="701" spans="2:2" ht="15.75" customHeight="1" x14ac:dyDescent="0.25">
      <c r="B701" s="245"/>
    </row>
    <row r="702" spans="2:2" ht="15.75" customHeight="1" x14ac:dyDescent="0.25">
      <c r="B702" s="245"/>
    </row>
    <row r="703" spans="2:2" ht="15.75" customHeight="1" x14ac:dyDescent="0.25">
      <c r="B703" s="245"/>
    </row>
    <row r="704" spans="2:2" ht="15.75" customHeight="1" x14ac:dyDescent="0.25">
      <c r="B704" s="245"/>
    </row>
    <row r="705" spans="2:2" ht="15.75" customHeight="1" x14ac:dyDescent="0.25">
      <c r="B705" s="245"/>
    </row>
    <row r="706" spans="2:2" ht="15.75" customHeight="1" x14ac:dyDescent="0.25">
      <c r="B706" s="245"/>
    </row>
    <row r="707" spans="2:2" ht="15.75" customHeight="1" x14ac:dyDescent="0.25">
      <c r="B707" s="245"/>
    </row>
    <row r="708" spans="2:2" ht="15.75" customHeight="1" x14ac:dyDescent="0.25">
      <c r="B708" s="245"/>
    </row>
    <row r="709" spans="2:2" ht="15.75" customHeight="1" x14ac:dyDescent="0.25">
      <c r="B709" s="245"/>
    </row>
    <row r="710" spans="2:2" ht="15.75" customHeight="1" x14ac:dyDescent="0.25">
      <c r="B710" s="245"/>
    </row>
    <row r="711" spans="2:2" ht="15.75" customHeight="1" x14ac:dyDescent="0.25">
      <c r="B711" s="245"/>
    </row>
    <row r="712" spans="2:2" ht="15.75" customHeight="1" x14ac:dyDescent="0.25">
      <c r="B712" s="245"/>
    </row>
    <row r="713" spans="2:2" ht="15.75" customHeight="1" x14ac:dyDescent="0.25">
      <c r="B713" s="245"/>
    </row>
    <row r="714" spans="2:2" ht="15.75" customHeight="1" x14ac:dyDescent="0.25">
      <c r="B714" s="245"/>
    </row>
    <row r="715" spans="2:2" ht="15.75" customHeight="1" x14ac:dyDescent="0.25">
      <c r="B715" s="245"/>
    </row>
    <row r="716" spans="2:2" ht="15.75" customHeight="1" x14ac:dyDescent="0.25">
      <c r="B716" s="245"/>
    </row>
    <row r="717" spans="2:2" ht="15.75" customHeight="1" x14ac:dyDescent="0.25">
      <c r="B717" s="245"/>
    </row>
    <row r="718" spans="2:2" ht="15.75" customHeight="1" x14ac:dyDescent="0.25">
      <c r="B718" s="245"/>
    </row>
    <row r="719" spans="2:2" ht="15.75" customHeight="1" x14ac:dyDescent="0.25">
      <c r="B719" s="245"/>
    </row>
    <row r="720" spans="2:2" ht="15.75" customHeight="1" x14ac:dyDescent="0.25">
      <c r="B720" s="245"/>
    </row>
    <row r="721" spans="2:2" ht="15.75" customHeight="1" x14ac:dyDescent="0.25">
      <c r="B721" s="245"/>
    </row>
    <row r="722" spans="2:2" ht="15.75" customHeight="1" x14ac:dyDescent="0.25">
      <c r="B722" s="245"/>
    </row>
    <row r="723" spans="2:2" ht="15.75" customHeight="1" x14ac:dyDescent="0.25">
      <c r="B723" s="245"/>
    </row>
    <row r="724" spans="2:2" ht="15.75" customHeight="1" x14ac:dyDescent="0.25">
      <c r="B724" s="245"/>
    </row>
    <row r="725" spans="2:2" ht="15.75" customHeight="1" x14ac:dyDescent="0.25">
      <c r="B725" s="245"/>
    </row>
    <row r="726" spans="2:2" ht="15.75" customHeight="1" x14ac:dyDescent="0.25">
      <c r="B726" s="245"/>
    </row>
    <row r="727" spans="2:2" ht="15.75" customHeight="1" x14ac:dyDescent="0.25">
      <c r="B727" s="245"/>
    </row>
    <row r="728" spans="2:2" ht="15.75" customHeight="1" x14ac:dyDescent="0.25">
      <c r="B728" s="245"/>
    </row>
    <row r="729" spans="2:2" ht="15.75" customHeight="1" x14ac:dyDescent="0.25">
      <c r="B729" s="245"/>
    </row>
    <row r="730" spans="2:2" ht="15.75" customHeight="1" x14ac:dyDescent="0.25">
      <c r="B730" s="245"/>
    </row>
    <row r="731" spans="2:2" ht="15.75" customHeight="1" x14ac:dyDescent="0.25">
      <c r="B731" s="245"/>
    </row>
    <row r="732" spans="2:2" ht="15.75" customHeight="1" x14ac:dyDescent="0.25">
      <c r="B732" s="245"/>
    </row>
    <row r="733" spans="2:2" ht="15.75" customHeight="1" x14ac:dyDescent="0.25">
      <c r="B733" s="245"/>
    </row>
    <row r="734" spans="2:2" ht="15.75" customHeight="1" x14ac:dyDescent="0.25">
      <c r="B734" s="245"/>
    </row>
    <row r="735" spans="2:2" ht="15.75" customHeight="1" x14ac:dyDescent="0.25">
      <c r="B735" s="245"/>
    </row>
    <row r="736" spans="2:2" ht="15.75" customHeight="1" x14ac:dyDescent="0.25">
      <c r="B736" s="245"/>
    </row>
    <row r="737" spans="2:2" ht="15.75" customHeight="1" x14ac:dyDescent="0.25">
      <c r="B737" s="245"/>
    </row>
    <row r="738" spans="2:2" ht="15.75" customHeight="1" x14ac:dyDescent="0.25">
      <c r="B738" s="245"/>
    </row>
    <row r="739" spans="2:2" ht="15.75" customHeight="1" x14ac:dyDescent="0.25">
      <c r="B739" s="245"/>
    </row>
    <row r="740" spans="2:2" ht="15.75" customHeight="1" x14ac:dyDescent="0.25">
      <c r="B740" s="245"/>
    </row>
    <row r="741" spans="2:2" ht="15.75" customHeight="1" x14ac:dyDescent="0.25">
      <c r="B741" s="245"/>
    </row>
    <row r="742" spans="2:2" ht="15.75" customHeight="1" x14ac:dyDescent="0.25">
      <c r="B742" s="245"/>
    </row>
    <row r="743" spans="2:2" ht="15.75" customHeight="1" x14ac:dyDescent="0.25">
      <c r="B743" s="245"/>
    </row>
    <row r="744" spans="2:2" ht="15.75" customHeight="1" x14ac:dyDescent="0.25">
      <c r="B744" s="245"/>
    </row>
    <row r="745" spans="2:2" ht="15.75" customHeight="1" x14ac:dyDescent="0.25">
      <c r="B745" s="245"/>
    </row>
    <row r="746" spans="2:2" ht="15.75" customHeight="1" x14ac:dyDescent="0.25">
      <c r="B746" s="245"/>
    </row>
    <row r="747" spans="2:2" ht="15.75" customHeight="1" x14ac:dyDescent="0.25">
      <c r="B747" s="245"/>
    </row>
    <row r="748" spans="2:2" ht="15.75" customHeight="1" x14ac:dyDescent="0.25">
      <c r="B748" s="245"/>
    </row>
    <row r="749" spans="2:2" ht="15.75" customHeight="1" x14ac:dyDescent="0.25">
      <c r="B749" s="245"/>
    </row>
    <row r="750" spans="2:2" ht="15.75" customHeight="1" x14ac:dyDescent="0.25">
      <c r="B750" s="245"/>
    </row>
    <row r="751" spans="2:2" ht="15.75" customHeight="1" x14ac:dyDescent="0.25">
      <c r="B751" s="245"/>
    </row>
    <row r="752" spans="2:2" ht="15.75" customHeight="1" x14ac:dyDescent="0.25">
      <c r="B752" s="245"/>
    </row>
    <row r="753" spans="2:2" ht="15.75" customHeight="1" x14ac:dyDescent="0.25">
      <c r="B753" s="245"/>
    </row>
    <row r="754" spans="2:2" ht="15.75" customHeight="1" x14ac:dyDescent="0.25">
      <c r="B754" s="245"/>
    </row>
    <row r="755" spans="2:2" ht="15.75" customHeight="1" x14ac:dyDescent="0.25">
      <c r="B755" s="245"/>
    </row>
    <row r="756" spans="2:2" ht="15.75" customHeight="1" x14ac:dyDescent="0.25">
      <c r="B756" s="245"/>
    </row>
    <row r="757" spans="2:2" ht="15.75" customHeight="1" x14ac:dyDescent="0.25">
      <c r="B757" s="245"/>
    </row>
    <row r="758" spans="2:2" ht="15.75" customHeight="1" x14ac:dyDescent="0.25">
      <c r="B758" s="245"/>
    </row>
    <row r="759" spans="2:2" ht="15.75" customHeight="1" x14ac:dyDescent="0.25">
      <c r="B759" s="245"/>
    </row>
    <row r="760" spans="2:2" ht="15.75" customHeight="1" x14ac:dyDescent="0.25">
      <c r="B760" s="245"/>
    </row>
    <row r="761" spans="2:2" ht="15.75" customHeight="1" x14ac:dyDescent="0.25">
      <c r="B761" s="245"/>
    </row>
    <row r="762" spans="2:2" ht="15.75" customHeight="1" x14ac:dyDescent="0.25">
      <c r="B762" s="245"/>
    </row>
    <row r="763" spans="2:2" ht="15.75" customHeight="1" x14ac:dyDescent="0.25">
      <c r="B763" s="245"/>
    </row>
    <row r="764" spans="2:2" ht="15.75" customHeight="1" x14ac:dyDescent="0.25">
      <c r="B764" s="245"/>
    </row>
    <row r="765" spans="2:2" ht="15.75" customHeight="1" x14ac:dyDescent="0.25">
      <c r="B765" s="245"/>
    </row>
    <row r="766" spans="2:2" ht="15.75" customHeight="1" x14ac:dyDescent="0.25">
      <c r="B766" s="245"/>
    </row>
    <row r="767" spans="2:2" ht="15.75" customHeight="1" x14ac:dyDescent="0.25">
      <c r="B767" s="245"/>
    </row>
    <row r="768" spans="2:2" ht="15.75" customHeight="1" x14ac:dyDescent="0.25">
      <c r="B768" s="245"/>
    </row>
    <row r="769" spans="2:2" ht="15.75" customHeight="1" x14ac:dyDescent="0.25">
      <c r="B769" s="245"/>
    </row>
    <row r="770" spans="2:2" ht="15.75" customHeight="1" x14ac:dyDescent="0.25">
      <c r="B770" s="245"/>
    </row>
    <row r="771" spans="2:2" ht="15.75" customHeight="1" x14ac:dyDescent="0.25">
      <c r="B771" s="245"/>
    </row>
    <row r="772" spans="2:2" ht="15.75" customHeight="1" x14ac:dyDescent="0.25">
      <c r="B772" s="245"/>
    </row>
    <row r="773" spans="2:2" ht="15.75" customHeight="1" x14ac:dyDescent="0.25">
      <c r="B773" s="245"/>
    </row>
    <row r="774" spans="2:2" ht="15.75" customHeight="1" x14ac:dyDescent="0.25">
      <c r="B774" s="245"/>
    </row>
    <row r="775" spans="2:2" ht="15.75" customHeight="1" x14ac:dyDescent="0.25">
      <c r="B775" s="245"/>
    </row>
    <row r="776" spans="2:2" ht="15.75" customHeight="1" x14ac:dyDescent="0.25">
      <c r="B776" s="245"/>
    </row>
    <row r="777" spans="2:2" ht="15.75" customHeight="1" x14ac:dyDescent="0.25">
      <c r="B777" s="245"/>
    </row>
    <row r="778" spans="2:2" ht="15.75" customHeight="1" x14ac:dyDescent="0.25">
      <c r="B778" s="245"/>
    </row>
    <row r="779" spans="2:2" ht="15.75" customHeight="1" x14ac:dyDescent="0.25">
      <c r="B779" s="245"/>
    </row>
    <row r="780" spans="2:2" ht="15.75" customHeight="1" x14ac:dyDescent="0.25">
      <c r="B780" s="245"/>
    </row>
    <row r="781" spans="2:2" ht="15.75" customHeight="1" x14ac:dyDescent="0.25">
      <c r="B781" s="245"/>
    </row>
    <row r="782" spans="2:2" ht="15.75" customHeight="1" x14ac:dyDescent="0.25">
      <c r="B782" s="245"/>
    </row>
    <row r="783" spans="2:2" ht="15.75" customHeight="1" x14ac:dyDescent="0.25">
      <c r="B783" s="245"/>
    </row>
    <row r="784" spans="2:2" ht="15.75" customHeight="1" x14ac:dyDescent="0.25">
      <c r="B784" s="245"/>
    </row>
    <row r="785" spans="2:2" ht="15.75" customHeight="1" x14ac:dyDescent="0.25">
      <c r="B785" s="245"/>
    </row>
    <row r="786" spans="2:2" ht="15.75" customHeight="1" x14ac:dyDescent="0.25">
      <c r="B786" s="245"/>
    </row>
    <row r="787" spans="2:2" ht="15.75" customHeight="1" x14ac:dyDescent="0.25">
      <c r="B787" s="245"/>
    </row>
    <row r="788" spans="2:2" ht="15.75" customHeight="1" x14ac:dyDescent="0.25">
      <c r="B788" s="245"/>
    </row>
    <row r="789" spans="2:2" ht="15.75" customHeight="1" x14ac:dyDescent="0.25">
      <c r="B789" s="245"/>
    </row>
    <row r="790" spans="2:2" ht="15.75" customHeight="1" x14ac:dyDescent="0.25">
      <c r="B790" s="245"/>
    </row>
    <row r="791" spans="2:2" ht="15.75" customHeight="1" x14ac:dyDescent="0.25">
      <c r="B791" s="245"/>
    </row>
    <row r="792" spans="2:2" ht="15.75" customHeight="1" x14ac:dyDescent="0.25">
      <c r="B792" s="245"/>
    </row>
    <row r="793" spans="2:2" ht="15.75" customHeight="1" x14ac:dyDescent="0.25">
      <c r="B793" s="245"/>
    </row>
    <row r="794" spans="2:2" ht="15.75" customHeight="1" x14ac:dyDescent="0.25">
      <c r="B794" s="245"/>
    </row>
    <row r="795" spans="2:2" ht="15.75" customHeight="1" x14ac:dyDescent="0.25">
      <c r="B795" s="245"/>
    </row>
    <row r="796" spans="2:2" ht="15.75" customHeight="1" x14ac:dyDescent="0.25">
      <c r="B796" s="245"/>
    </row>
    <row r="797" spans="2:2" ht="15.75" customHeight="1" x14ac:dyDescent="0.25">
      <c r="B797" s="245"/>
    </row>
    <row r="798" spans="2:2" ht="15.75" customHeight="1" x14ac:dyDescent="0.25">
      <c r="B798" s="245"/>
    </row>
    <row r="799" spans="2:2" ht="15.75" customHeight="1" x14ac:dyDescent="0.25">
      <c r="B799" s="245"/>
    </row>
    <row r="800" spans="2:2" ht="15.75" customHeight="1" x14ac:dyDescent="0.25">
      <c r="B800" s="245"/>
    </row>
    <row r="801" spans="2:2" ht="15.75" customHeight="1" x14ac:dyDescent="0.25">
      <c r="B801" s="245"/>
    </row>
    <row r="802" spans="2:2" ht="15.75" customHeight="1" x14ac:dyDescent="0.25">
      <c r="B802" s="245"/>
    </row>
    <row r="803" spans="2:2" ht="15.75" customHeight="1" x14ac:dyDescent="0.25">
      <c r="B803" s="245"/>
    </row>
    <row r="804" spans="2:2" ht="15.75" customHeight="1" x14ac:dyDescent="0.25">
      <c r="B804" s="245"/>
    </row>
    <row r="805" spans="2:2" ht="15.75" customHeight="1" x14ac:dyDescent="0.25">
      <c r="B805" s="245"/>
    </row>
    <row r="806" spans="2:2" ht="15.75" customHeight="1" x14ac:dyDescent="0.25">
      <c r="B806" s="245"/>
    </row>
    <row r="807" spans="2:2" ht="15.75" customHeight="1" x14ac:dyDescent="0.25">
      <c r="B807" s="245"/>
    </row>
    <row r="808" spans="2:2" ht="15.75" customHeight="1" x14ac:dyDescent="0.25">
      <c r="B808" s="245"/>
    </row>
    <row r="809" spans="2:2" ht="15.75" customHeight="1" x14ac:dyDescent="0.25">
      <c r="B809" s="245"/>
    </row>
    <row r="810" spans="2:2" ht="15.75" customHeight="1" x14ac:dyDescent="0.25">
      <c r="B810" s="245"/>
    </row>
    <row r="811" spans="2:2" ht="15.75" customHeight="1" x14ac:dyDescent="0.25">
      <c r="B811" s="245"/>
    </row>
    <row r="812" spans="2:2" ht="15.75" customHeight="1" x14ac:dyDescent="0.25">
      <c r="B812" s="245"/>
    </row>
    <row r="813" spans="2:2" ht="15.75" customHeight="1" x14ac:dyDescent="0.25">
      <c r="B813" s="245"/>
    </row>
    <row r="814" spans="2:2" ht="15.75" customHeight="1" x14ac:dyDescent="0.25">
      <c r="B814" s="245"/>
    </row>
    <row r="815" spans="2:2" ht="15.75" customHeight="1" x14ac:dyDescent="0.25">
      <c r="B815" s="245"/>
    </row>
    <row r="816" spans="2:2" ht="15.75" customHeight="1" x14ac:dyDescent="0.25">
      <c r="B816" s="245"/>
    </row>
    <row r="817" spans="2:2" ht="15.75" customHeight="1" x14ac:dyDescent="0.25">
      <c r="B817" s="245"/>
    </row>
    <row r="818" spans="2:2" ht="15.75" customHeight="1" x14ac:dyDescent="0.25">
      <c r="B818" s="245"/>
    </row>
    <row r="819" spans="2:2" ht="15.75" customHeight="1" x14ac:dyDescent="0.25">
      <c r="B819" s="245"/>
    </row>
    <row r="820" spans="2:2" ht="15.75" customHeight="1" x14ac:dyDescent="0.25">
      <c r="B820" s="245"/>
    </row>
    <row r="821" spans="2:2" ht="15.75" customHeight="1" x14ac:dyDescent="0.25">
      <c r="B821" s="245"/>
    </row>
    <row r="822" spans="2:2" ht="15.75" customHeight="1" x14ac:dyDescent="0.25">
      <c r="B822" s="245"/>
    </row>
    <row r="823" spans="2:2" ht="15.75" customHeight="1" x14ac:dyDescent="0.25">
      <c r="B823" s="245"/>
    </row>
    <row r="824" spans="2:2" ht="15.75" customHeight="1" x14ac:dyDescent="0.25">
      <c r="B824" s="245"/>
    </row>
    <row r="825" spans="2:2" ht="15.75" customHeight="1" x14ac:dyDescent="0.25">
      <c r="B825" s="245"/>
    </row>
    <row r="826" spans="2:2" ht="15.75" customHeight="1" x14ac:dyDescent="0.25">
      <c r="B826" s="245"/>
    </row>
    <row r="827" spans="2:2" ht="15.75" customHeight="1" x14ac:dyDescent="0.25">
      <c r="B827" s="245"/>
    </row>
    <row r="828" spans="2:2" ht="15.75" customHeight="1" x14ac:dyDescent="0.25">
      <c r="B828" s="245"/>
    </row>
    <row r="829" spans="2:2" ht="15.75" customHeight="1" x14ac:dyDescent="0.25">
      <c r="B829" s="245"/>
    </row>
    <row r="830" spans="2:2" ht="15.75" customHeight="1" x14ac:dyDescent="0.25">
      <c r="B830" s="245"/>
    </row>
    <row r="831" spans="2:2" ht="15.75" customHeight="1" x14ac:dyDescent="0.25">
      <c r="B831" s="245"/>
    </row>
    <row r="832" spans="2:2" ht="15.75" customHeight="1" x14ac:dyDescent="0.25">
      <c r="B832" s="245"/>
    </row>
    <row r="833" spans="2:2" ht="15.75" customHeight="1" x14ac:dyDescent="0.25">
      <c r="B833" s="245"/>
    </row>
    <row r="834" spans="2:2" ht="15.75" customHeight="1" x14ac:dyDescent="0.25">
      <c r="B834" s="245"/>
    </row>
    <row r="835" spans="2:2" ht="15.75" customHeight="1" x14ac:dyDescent="0.25">
      <c r="B835" s="245"/>
    </row>
    <row r="836" spans="2:2" ht="15.75" customHeight="1" x14ac:dyDescent="0.25">
      <c r="B836" s="245"/>
    </row>
    <row r="837" spans="2:2" ht="15.75" customHeight="1" x14ac:dyDescent="0.25">
      <c r="B837" s="245"/>
    </row>
    <row r="838" spans="2:2" ht="15.75" customHeight="1" x14ac:dyDescent="0.25">
      <c r="B838" s="245"/>
    </row>
    <row r="839" spans="2:2" ht="15.75" customHeight="1" x14ac:dyDescent="0.25">
      <c r="B839" s="245"/>
    </row>
    <row r="840" spans="2:2" ht="15.75" customHeight="1" x14ac:dyDescent="0.25">
      <c r="B840" s="245"/>
    </row>
    <row r="841" spans="2:2" ht="15.75" customHeight="1" x14ac:dyDescent="0.25">
      <c r="B841" s="245"/>
    </row>
    <row r="842" spans="2:2" ht="15.75" customHeight="1" x14ac:dyDescent="0.25">
      <c r="B842" s="245"/>
    </row>
    <row r="843" spans="2:2" ht="15.75" customHeight="1" x14ac:dyDescent="0.25">
      <c r="B843" s="245"/>
    </row>
    <row r="844" spans="2:2" ht="15.75" customHeight="1" x14ac:dyDescent="0.25">
      <c r="B844" s="245"/>
    </row>
    <row r="845" spans="2:2" ht="15.75" customHeight="1" x14ac:dyDescent="0.25">
      <c r="B845" s="245"/>
    </row>
    <row r="846" spans="2:2" ht="15.75" customHeight="1" x14ac:dyDescent="0.25">
      <c r="B846" s="245"/>
    </row>
    <row r="847" spans="2:2" ht="15.75" customHeight="1" x14ac:dyDescent="0.25">
      <c r="B847" s="245"/>
    </row>
    <row r="848" spans="2:2" ht="15.75" customHeight="1" x14ac:dyDescent="0.25">
      <c r="B848" s="245"/>
    </row>
    <row r="849" spans="2:2" ht="15.75" customHeight="1" x14ac:dyDescent="0.25">
      <c r="B849" s="245"/>
    </row>
    <row r="850" spans="2:2" ht="15.75" customHeight="1" x14ac:dyDescent="0.25">
      <c r="B850" s="245"/>
    </row>
    <row r="851" spans="2:2" ht="15.75" customHeight="1" x14ac:dyDescent="0.25">
      <c r="B851" s="245"/>
    </row>
    <row r="852" spans="2:2" ht="15.75" customHeight="1" x14ac:dyDescent="0.25">
      <c r="B852" s="245"/>
    </row>
    <row r="853" spans="2:2" ht="15.75" customHeight="1" x14ac:dyDescent="0.25">
      <c r="B853" s="245"/>
    </row>
    <row r="854" spans="2:2" ht="15.75" customHeight="1" x14ac:dyDescent="0.25">
      <c r="B854" s="245"/>
    </row>
    <row r="855" spans="2:2" ht="15.75" customHeight="1" x14ac:dyDescent="0.25">
      <c r="B855" s="245"/>
    </row>
    <row r="856" spans="2:2" ht="15.75" customHeight="1" x14ac:dyDescent="0.25">
      <c r="B856" s="245"/>
    </row>
    <row r="857" spans="2:2" ht="15.75" customHeight="1" x14ac:dyDescent="0.25">
      <c r="B857" s="245"/>
    </row>
    <row r="858" spans="2:2" ht="15.75" customHeight="1" x14ac:dyDescent="0.25">
      <c r="B858" s="245"/>
    </row>
    <row r="859" spans="2:2" ht="15.75" customHeight="1" x14ac:dyDescent="0.25">
      <c r="B859" s="245"/>
    </row>
    <row r="860" spans="2:2" ht="15.75" customHeight="1" x14ac:dyDescent="0.25">
      <c r="B860" s="245"/>
    </row>
    <row r="861" spans="2:2" ht="15.75" customHeight="1" x14ac:dyDescent="0.25">
      <c r="B861" s="245"/>
    </row>
    <row r="862" spans="2:2" ht="15.75" customHeight="1" x14ac:dyDescent="0.25">
      <c r="B862" s="245"/>
    </row>
    <row r="863" spans="2:2" ht="15.75" customHeight="1" x14ac:dyDescent="0.25">
      <c r="B863" s="245"/>
    </row>
    <row r="864" spans="2:2" ht="15.75" customHeight="1" x14ac:dyDescent="0.25">
      <c r="B864" s="245"/>
    </row>
    <row r="865" spans="2:2" ht="15.75" customHeight="1" x14ac:dyDescent="0.25">
      <c r="B865" s="245"/>
    </row>
    <row r="866" spans="2:2" ht="15.75" customHeight="1" x14ac:dyDescent="0.25">
      <c r="B866" s="245"/>
    </row>
    <row r="867" spans="2:2" ht="15.75" customHeight="1" x14ac:dyDescent="0.25">
      <c r="B867" s="245"/>
    </row>
    <row r="868" spans="2:2" ht="15.75" customHeight="1" x14ac:dyDescent="0.25">
      <c r="B868" s="245"/>
    </row>
    <row r="869" spans="2:2" ht="15.75" customHeight="1" x14ac:dyDescent="0.25">
      <c r="B869" s="245"/>
    </row>
    <row r="870" spans="2:2" ht="15.75" customHeight="1" x14ac:dyDescent="0.25">
      <c r="B870" s="245"/>
    </row>
    <row r="871" spans="2:2" ht="15.75" customHeight="1" x14ac:dyDescent="0.25">
      <c r="B871" s="245"/>
    </row>
    <row r="872" spans="2:2" ht="15.75" customHeight="1" x14ac:dyDescent="0.25">
      <c r="B872" s="245"/>
    </row>
    <row r="873" spans="2:2" ht="15.75" customHeight="1" x14ac:dyDescent="0.25">
      <c r="B873" s="245"/>
    </row>
    <row r="874" spans="2:2" ht="15.75" customHeight="1" x14ac:dyDescent="0.25">
      <c r="B874" s="245"/>
    </row>
    <row r="875" spans="2:2" ht="15.75" customHeight="1" x14ac:dyDescent="0.25">
      <c r="B875" s="245"/>
    </row>
    <row r="876" spans="2:2" ht="15.75" customHeight="1" x14ac:dyDescent="0.25">
      <c r="B876" s="245"/>
    </row>
    <row r="877" spans="2:2" ht="15.75" customHeight="1" x14ac:dyDescent="0.25">
      <c r="B877" s="245"/>
    </row>
    <row r="878" spans="2:2" ht="15.75" customHeight="1" x14ac:dyDescent="0.25">
      <c r="B878" s="245"/>
    </row>
    <row r="879" spans="2:2" ht="15.75" customHeight="1" x14ac:dyDescent="0.25">
      <c r="B879" s="245"/>
    </row>
    <row r="880" spans="2:2" ht="15.75" customHeight="1" x14ac:dyDescent="0.25">
      <c r="B880" s="245"/>
    </row>
    <row r="881" spans="2:2" ht="15.75" customHeight="1" x14ac:dyDescent="0.25">
      <c r="B881" s="245"/>
    </row>
    <row r="882" spans="2:2" ht="15.75" customHeight="1" x14ac:dyDescent="0.25">
      <c r="B882" s="245"/>
    </row>
    <row r="883" spans="2:2" ht="15.75" customHeight="1" x14ac:dyDescent="0.25">
      <c r="B883" s="245"/>
    </row>
    <row r="884" spans="2:2" ht="15.75" customHeight="1" x14ac:dyDescent="0.25">
      <c r="B884" s="245"/>
    </row>
    <row r="885" spans="2:2" ht="15.75" customHeight="1" x14ac:dyDescent="0.25">
      <c r="B885" s="245"/>
    </row>
    <row r="886" spans="2:2" ht="15.75" customHeight="1" x14ac:dyDescent="0.25">
      <c r="B886" s="245"/>
    </row>
    <row r="887" spans="2:2" ht="15.75" customHeight="1" x14ac:dyDescent="0.25">
      <c r="B887" s="245"/>
    </row>
    <row r="888" spans="2:2" ht="15.75" customHeight="1" x14ac:dyDescent="0.25">
      <c r="B888" s="245"/>
    </row>
    <row r="889" spans="2:2" ht="15.75" customHeight="1" x14ac:dyDescent="0.25">
      <c r="B889" s="245"/>
    </row>
    <row r="890" spans="2:2" ht="15.75" customHeight="1" x14ac:dyDescent="0.25">
      <c r="B890" s="245"/>
    </row>
    <row r="891" spans="2:2" ht="15.75" customHeight="1" x14ac:dyDescent="0.25">
      <c r="B891" s="245"/>
    </row>
    <row r="892" spans="2:2" ht="15.75" customHeight="1" x14ac:dyDescent="0.25">
      <c r="B892" s="245"/>
    </row>
    <row r="893" spans="2:2" ht="15.75" customHeight="1" x14ac:dyDescent="0.25">
      <c r="B893" s="245"/>
    </row>
    <row r="894" spans="2:2" ht="15.75" customHeight="1" x14ac:dyDescent="0.25">
      <c r="B894" s="245"/>
    </row>
    <row r="895" spans="2:2" ht="15.75" customHeight="1" x14ac:dyDescent="0.25">
      <c r="B895" s="245"/>
    </row>
    <row r="896" spans="2:2" ht="15.75" customHeight="1" x14ac:dyDescent="0.25">
      <c r="B896" s="245"/>
    </row>
    <row r="897" spans="2:2" ht="15.75" customHeight="1" x14ac:dyDescent="0.25">
      <c r="B897" s="245"/>
    </row>
    <row r="898" spans="2:2" ht="15.75" customHeight="1" x14ac:dyDescent="0.25">
      <c r="B898" s="245"/>
    </row>
    <row r="899" spans="2:2" ht="15.75" customHeight="1" x14ac:dyDescent="0.25">
      <c r="B899" s="245"/>
    </row>
    <row r="900" spans="2:2" ht="15.75" customHeight="1" x14ac:dyDescent="0.25">
      <c r="B900" s="245"/>
    </row>
    <row r="901" spans="2:2" ht="15.75" customHeight="1" x14ac:dyDescent="0.25">
      <c r="B901" s="245"/>
    </row>
    <row r="902" spans="2:2" ht="15.75" customHeight="1" x14ac:dyDescent="0.25">
      <c r="B902" s="245"/>
    </row>
    <row r="903" spans="2:2" ht="15.75" customHeight="1" x14ac:dyDescent="0.25">
      <c r="B903" s="245"/>
    </row>
    <row r="904" spans="2:2" ht="15.75" customHeight="1" x14ac:dyDescent="0.25">
      <c r="B904" s="245"/>
    </row>
    <row r="905" spans="2:2" ht="15.75" customHeight="1" x14ac:dyDescent="0.25">
      <c r="B905" s="245"/>
    </row>
    <row r="906" spans="2:2" ht="15.75" customHeight="1" x14ac:dyDescent="0.25">
      <c r="B906" s="245"/>
    </row>
    <row r="907" spans="2:2" ht="15.75" customHeight="1" x14ac:dyDescent="0.25">
      <c r="B907" s="245"/>
    </row>
    <row r="908" spans="2:2" ht="15.75" customHeight="1" x14ac:dyDescent="0.25">
      <c r="B908" s="245"/>
    </row>
    <row r="909" spans="2:2" ht="15.75" customHeight="1" x14ac:dyDescent="0.25">
      <c r="B909" s="245"/>
    </row>
    <row r="910" spans="2:2" ht="15.75" customHeight="1" x14ac:dyDescent="0.25">
      <c r="B910" s="245"/>
    </row>
    <row r="911" spans="2:2" ht="15.75" customHeight="1" x14ac:dyDescent="0.25">
      <c r="B911" s="245"/>
    </row>
    <row r="912" spans="2:2" ht="15.75" customHeight="1" x14ac:dyDescent="0.25">
      <c r="B912" s="245"/>
    </row>
    <row r="913" spans="2:2" ht="15.75" customHeight="1" x14ac:dyDescent="0.25">
      <c r="B913" s="245"/>
    </row>
    <row r="914" spans="2:2" ht="15.75" customHeight="1" x14ac:dyDescent="0.25">
      <c r="B914" s="245"/>
    </row>
    <row r="915" spans="2:2" ht="15.75" customHeight="1" x14ac:dyDescent="0.25">
      <c r="B915" s="245"/>
    </row>
    <row r="916" spans="2:2" ht="15.75" customHeight="1" x14ac:dyDescent="0.25">
      <c r="B916" s="245"/>
    </row>
    <row r="917" spans="2:2" ht="15.75" customHeight="1" x14ac:dyDescent="0.25">
      <c r="B917" s="245"/>
    </row>
    <row r="918" spans="2:2" ht="15.75" customHeight="1" x14ac:dyDescent="0.25">
      <c r="B918" s="245"/>
    </row>
    <row r="919" spans="2:2" ht="15.75" customHeight="1" x14ac:dyDescent="0.25">
      <c r="B919" s="245"/>
    </row>
    <row r="920" spans="2:2" ht="15.75" customHeight="1" x14ac:dyDescent="0.25">
      <c r="B920" s="245"/>
    </row>
    <row r="921" spans="2:2" ht="15.75" customHeight="1" x14ac:dyDescent="0.25">
      <c r="B921" s="245"/>
    </row>
    <row r="922" spans="2:2" ht="15.75" customHeight="1" x14ac:dyDescent="0.25">
      <c r="B922" s="245"/>
    </row>
    <row r="923" spans="2:2" ht="15.75" customHeight="1" x14ac:dyDescent="0.25">
      <c r="B923" s="245"/>
    </row>
    <row r="924" spans="2:2" ht="15.75" customHeight="1" x14ac:dyDescent="0.25">
      <c r="B924" s="245"/>
    </row>
    <row r="925" spans="2:2" ht="15.75" customHeight="1" x14ac:dyDescent="0.25">
      <c r="B925" s="245"/>
    </row>
    <row r="926" spans="2:2" ht="15.75" customHeight="1" x14ac:dyDescent="0.25">
      <c r="B926" s="245"/>
    </row>
    <row r="927" spans="2:2" ht="15.75" customHeight="1" x14ac:dyDescent="0.25">
      <c r="B927" s="245"/>
    </row>
    <row r="928" spans="2:2" ht="15.75" customHeight="1" x14ac:dyDescent="0.25">
      <c r="B928" s="245"/>
    </row>
    <row r="929" spans="2:2" ht="15.75" customHeight="1" x14ac:dyDescent="0.25">
      <c r="B929" s="245"/>
    </row>
    <row r="930" spans="2:2" ht="15.75" customHeight="1" x14ac:dyDescent="0.25">
      <c r="B930" s="245"/>
    </row>
    <row r="931" spans="2:2" ht="15.75" customHeight="1" x14ac:dyDescent="0.25">
      <c r="B931" s="245"/>
    </row>
    <row r="932" spans="2:2" ht="15.75" customHeight="1" x14ac:dyDescent="0.25">
      <c r="B932" s="245"/>
    </row>
    <row r="933" spans="2:2" ht="15.75" customHeight="1" x14ac:dyDescent="0.25">
      <c r="B933" s="245"/>
    </row>
    <row r="934" spans="2:2" ht="15.75" customHeight="1" x14ac:dyDescent="0.25">
      <c r="B934" s="245"/>
    </row>
    <row r="935" spans="2:2" ht="15.75" customHeight="1" x14ac:dyDescent="0.25">
      <c r="B935" s="245"/>
    </row>
    <row r="936" spans="2:2" ht="15.75" customHeight="1" x14ac:dyDescent="0.25">
      <c r="B936" s="245"/>
    </row>
    <row r="937" spans="2:2" ht="15.75" customHeight="1" x14ac:dyDescent="0.25">
      <c r="B937" s="245"/>
    </row>
    <row r="938" spans="2:2" ht="15.75" customHeight="1" x14ac:dyDescent="0.25">
      <c r="B938" s="245"/>
    </row>
    <row r="939" spans="2:2" ht="15.75" customHeight="1" x14ac:dyDescent="0.25">
      <c r="B939" s="245"/>
    </row>
    <row r="940" spans="2:2" ht="15.75" customHeight="1" x14ac:dyDescent="0.25">
      <c r="B940" s="245"/>
    </row>
    <row r="941" spans="2:2" ht="15.75" customHeight="1" x14ac:dyDescent="0.25">
      <c r="B941" s="245"/>
    </row>
    <row r="942" spans="2:2" ht="15.75" customHeight="1" x14ac:dyDescent="0.25">
      <c r="B942" s="245"/>
    </row>
    <row r="943" spans="2:2" ht="15.75" customHeight="1" x14ac:dyDescent="0.25">
      <c r="B943" s="245"/>
    </row>
    <row r="944" spans="2:2" ht="15.75" customHeight="1" x14ac:dyDescent="0.25">
      <c r="B944" s="245"/>
    </row>
    <row r="945" spans="2:2" ht="15.75" customHeight="1" x14ac:dyDescent="0.25">
      <c r="B945" s="245"/>
    </row>
    <row r="946" spans="2:2" ht="15.75" customHeight="1" x14ac:dyDescent="0.25">
      <c r="B946" s="245"/>
    </row>
    <row r="947" spans="2:2" ht="15.75" customHeight="1" x14ac:dyDescent="0.25">
      <c r="B947" s="245"/>
    </row>
    <row r="948" spans="2:2" ht="15.75" customHeight="1" x14ac:dyDescent="0.25">
      <c r="B948" s="245"/>
    </row>
    <row r="949" spans="2:2" ht="15.75" customHeight="1" x14ac:dyDescent="0.25">
      <c r="B949" s="245"/>
    </row>
    <row r="950" spans="2:2" ht="15.75" customHeight="1" x14ac:dyDescent="0.25">
      <c r="B950" s="245"/>
    </row>
    <row r="951" spans="2:2" ht="15.75" customHeight="1" x14ac:dyDescent="0.25">
      <c r="B951" s="245"/>
    </row>
    <row r="952" spans="2:2" ht="15.75" customHeight="1" x14ac:dyDescent="0.25">
      <c r="B952" s="245"/>
    </row>
    <row r="953" spans="2:2" ht="15.75" customHeight="1" x14ac:dyDescent="0.25">
      <c r="B953" s="245"/>
    </row>
    <row r="954" spans="2:2" ht="15.75" customHeight="1" x14ac:dyDescent="0.25">
      <c r="B954" s="245"/>
    </row>
    <row r="955" spans="2:2" ht="15.75" customHeight="1" x14ac:dyDescent="0.25">
      <c r="B955" s="245"/>
    </row>
    <row r="956" spans="2:2" ht="15.75" customHeight="1" x14ac:dyDescent="0.25">
      <c r="B956" s="245"/>
    </row>
    <row r="957" spans="2:2" ht="15.75" customHeight="1" x14ac:dyDescent="0.25">
      <c r="B957" s="245"/>
    </row>
    <row r="958" spans="2:2" ht="15.75" customHeight="1" x14ac:dyDescent="0.25">
      <c r="B958" s="245"/>
    </row>
    <row r="959" spans="2:2" ht="15.75" customHeight="1" x14ac:dyDescent="0.25">
      <c r="B959" s="245"/>
    </row>
    <row r="960" spans="2:2" ht="15.75" customHeight="1" x14ac:dyDescent="0.25">
      <c r="B960" s="245"/>
    </row>
    <row r="961" spans="2:2" ht="15.75" customHeight="1" x14ac:dyDescent="0.25">
      <c r="B961" s="245"/>
    </row>
    <row r="962" spans="2:2" ht="15.75" customHeight="1" x14ac:dyDescent="0.25">
      <c r="B962" s="245"/>
    </row>
    <row r="963" spans="2:2" ht="15.75" customHeight="1" x14ac:dyDescent="0.25">
      <c r="B963" s="245"/>
    </row>
    <row r="964" spans="2:2" ht="15.75" customHeight="1" x14ac:dyDescent="0.25">
      <c r="B964" s="245"/>
    </row>
    <row r="965" spans="2:2" ht="15.75" customHeight="1" x14ac:dyDescent="0.25">
      <c r="B965" s="245"/>
    </row>
    <row r="966" spans="2:2" ht="15.75" customHeight="1" x14ac:dyDescent="0.25">
      <c r="B966" s="245"/>
    </row>
    <row r="967" spans="2:2" ht="15.75" customHeight="1" x14ac:dyDescent="0.25">
      <c r="B967" s="245"/>
    </row>
    <row r="968" spans="2:2" ht="15.75" customHeight="1" x14ac:dyDescent="0.25">
      <c r="B968" s="245"/>
    </row>
    <row r="969" spans="2:2" ht="15.75" customHeight="1" x14ac:dyDescent="0.25">
      <c r="B969" s="245"/>
    </row>
    <row r="970" spans="2:2" ht="15.75" customHeight="1" x14ac:dyDescent="0.25">
      <c r="B970" s="245"/>
    </row>
    <row r="971" spans="2:2" ht="15.75" customHeight="1" x14ac:dyDescent="0.25">
      <c r="B971" s="245"/>
    </row>
    <row r="972" spans="2:2" ht="15.75" customHeight="1" x14ac:dyDescent="0.25">
      <c r="B972" s="245"/>
    </row>
    <row r="973" spans="2:2" ht="15.75" customHeight="1" x14ac:dyDescent="0.25">
      <c r="B973" s="245"/>
    </row>
    <row r="974" spans="2:2" ht="15.75" customHeight="1" x14ac:dyDescent="0.25">
      <c r="B974" s="245"/>
    </row>
    <row r="975" spans="2:2" ht="15.75" customHeight="1" x14ac:dyDescent="0.25">
      <c r="B975" s="245"/>
    </row>
    <row r="976" spans="2:2" ht="15.75" customHeight="1" x14ac:dyDescent="0.25">
      <c r="B976" s="245"/>
    </row>
    <row r="977" spans="2:2" ht="15.75" customHeight="1" x14ac:dyDescent="0.25">
      <c r="B977" s="245"/>
    </row>
    <row r="978" spans="2:2" ht="15.75" customHeight="1" x14ac:dyDescent="0.25">
      <c r="B978" s="245"/>
    </row>
    <row r="979" spans="2:2" ht="15.75" customHeight="1" x14ac:dyDescent="0.25">
      <c r="B979" s="245"/>
    </row>
    <row r="980" spans="2:2" ht="15.75" customHeight="1" x14ac:dyDescent="0.25">
      <c r="B980" s="245"/>
    </row>
    <row r="981" spans="2:2" ht="15.75" customHeight="1" x14ac:dyDescent="0.25">
      <c r="B981" s="245"/>
    </row>
    <row r="982" spans="2:2" ht="15.75" customHeight="1" x14ac:dyDescent="0.25">
      <c r="B982" s="245"/>
    </row>
    <row r="983" spans="2:2" ht="15.75" customHeight="1" x14ac:dyDescent="0.25">
      <c r="B983" s="245"/>
    </row>
    <row r="984" spans="2:2" ht="15.75" customHeight="1" x14ac:dyDescent="0.25">
      <c r="B984" s="245"/>
    </row>
    <row r="985" spans="2:2" ht="15.75" customHeight="1" x14ac:dyDescent="0.25">
      <c r="B985" s="245"/>
    </row>
    <row r="986" spans="2:2" ht="15.75" customHeight="1" x14ac:dyDescent="0.25">
      <c r="B986" s="245"/>
    </row>
    <row r="987" spans="2:2" ht="15.75" customHeight="1" x14ac:dyDescent="0.25">
      <c r="B987" s="245"/>
    </row>
  </sheetData>
  <mergeCells count="7">
    <mergeCell ref="D39:G39"/>
    <mergeCell ref="A1:G1"/>
    <mergeCell ref="A2:G2"/>
    <mergeCell ref="D3:G3"/>
    <mergeCell ref="A20:G20"/>
    <mergeCell ref="D21:G21"/>
    <mergeCell ref="A38:G38"/>
  </mergeCells>
  <pageMargins left="0.25" right="0.25" top="0.75" bottom="0.75" header="0.3" footer="0.3"/>
  <pageSetup scale="98" orientation="portrait" r:id="rId1"/>
  <headerFooter>
    <oddHeader xml:space="preserve">&amp;RRevised 10.7.2020
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7C854-381F-4395-8B43-1AF213641750}">
  <sheetPr>
    <pageSetUpPr fitToPage="1"/>
  </sheetPr>
  <dimension ref="A1:Z989"/>
  <sheetViews>
    <sheetView workbookViewId="0"/>
  </sheetViews>
  <sheetFormatPr defaultColWidth="12.625" defaultRowHeight="15" customHeight="1" x14ac:dyDescent="0.25"/>
  <cols>
    <col min="1" max="1" width="17.375" style="283" customWidth="1"/>
    <col min="2" max="2" width="10.875" style="283" customWidth="1"/>
    <col min="3" max="3" width="7.875" style="283" customWidth="1"/>
    <col min="4" max="4" width="52.75" style="283" customWidth="1"/>
    <col min="5" max="26" width="10.875" style="283" customWidth="1"/>
    <col min="27" max="16384" width="12.625" style="283"/>
  </cols>
  <sheetData>
    <row r="1" spans="1:26" ht="24" customHeight="1" x14ac:dyDescent="0.25">
      <c r="A1" s="328" t="s">
        <v>548</v>
      </c>
      <c r="B1" s="327"/>
      <c r="C1" s="327"/>
      <c r="D1" s="326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</row>
    <row r="2" spans="1:26" ht="18.75" customHeight="1" x14ac:dyDescent="0.25">
      <c r="A2" s="361" t="s">
        <v>1</v>
      </c>
      <c r="B2" s="362" t="s">
        <v>3</v>
      </c>
      <c r="C2" s="362" t="s">
        <v>2</v>
      </c>
      <c r="D2" s="363" t="s">
        <v>4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26" ht="18.75" customHeight="1" x14ac:dyDescent="0.25">
      <c r="A3" s="311" t="s">
        <v>126</v>
      </c>
      <c r="B3" s="308" t="s">
        <v>127</v>
      </c>
      <c r="C3" s="313" t="s">
        <v>128</v>
      </c>
      <c r="D3" s="306" t="s">
        <v>12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ht="18.75" customHeight="1" x14ac:dyDescent="0.25">
      <c r="A4" s="297"/>
      <c r="B4" s="308" t="s">
        <v>129</v>
      </c>
      <c r="C4" s="313" t="s">
        <v>130</v>
      </c>
      <c r="D4" s="306" t="s">
        <v>15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</row>
    <row r="5" spans="1:26" ht="18.75" customHeight="1" x14ac:dyDescent="0.25">
      <c r="A5" s="301"/>
      <c r="B5" s="300" t="s">
        <v>131</v>
      </c>
      <c r="C5" s="299">
        <v>29</v>
      </c>
      <c r="D5" s="298" t="s">
        <v>132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ht="18.75" customHeight="1" x14ac:dyDescent="0.25">
      <c r="A6" s="297" t="s">
        <v>133</v>
      </c>
      <c r="B6" s="296" t="s">
        <v>134</v>
      </c>
      <c r="C6" s="295">
        <v>7</v>
      </c>
      <c r="D6" s="294" t="s">
        <v>135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8.75" customHeight="1" x14ac:dyDescent="0.25">
      <c r="A7" s="297"/>
      <c r="B7" s="305" t="s">
        <v>136</v>
      </c>
      <c r="C7" s="304">
        <v>8</v>
      </c>
      <c r="D7" s="303" t="s">
        <v>137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ht="18.75" customHeight="1" x14ac:dyDescent="0.25">
      <c r="A8" s="297"/>
      <c r="B8" s="296" t="s">
        <v>136</v>
      </c>
      <c r="C8" s="295">
        <v>8</v>
      </c>
      <c r="D8" s="294" t="s">
        <v>138</v>
      </c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</row>
    <row r="9" spans="1:26" ht="18.75" customHeight="1" x14ac:dyDescent="0.25">
      <c r="A9" s="297"/>
      <c r="B9" s="305" t="s">
        <v>139</v>
      </c>
      <c r="C9" s="304">
        <v>11</v>
      </c>
      <c r="D9" s="303" t="s">
        <v>140</v>
      </c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</row>
    <row r="10" spans="1:26" ht="18.75" customHeight="1" x14ac:dyDescent="0.25">
      <c r="A10" s="297" t="s">
        <v>141</v>
      </c>
      <c r="B10" s="305" t="s">
        <v>142</v>
      </c>
      <c r="C10" s="304">
        <v>15</v>
      </c>
      <c r="D10" s="303" t="s">
        <v>143</v>
      </c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</row>
    <row r="11" spans="1:26" ht="18.75" customHeight="1" x14ac:dyDescent="0.25">
      <c r="A11" s="297"/>
      <c r="B11" s="296" t="s">
        <v>139</v>
      </c>
      <c r="C11" s="295">
        <v>16</v>
      </c>
      <c r="D11" s="294" t="s">
        <v>77</v>
      </c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ht="18.75" customHeight="1" x14ac:dyDescent="0.25">
      <c r="A12" s="297"/>
      <c r="B12" s="305" t="s">
        <v>144</v>
      </c>
      <c r="C12" s="323" t="s">
        <v>145</v>
      </c>
      <c r="D12" s="303" t="s">
        <v>146</v>
      </c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</row>
    <row r="13" spans="1:26" ht="18.75" customHeight="1" x14ac:dyDescent="0.25">
      <c r="A13" s="297"/>
      <c r="B13" s="305" t="s">
        <v>139</v>
      </c>
      <c r="C13" s="304">
        <v>23</v>
      </c>
      <c r="D13" s="303" t="s">
        <v>147</v>
      </c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</row>
    <row r="14" spans="1:26" ht="18.75" customHeight="1" x14ac:dyDescent="0.25">
      <c r="A14" s="297"/>
      <c r="B14" s="308" t="s">
        <v>129</v>
      </c>
      <c r="C14" s="313" t="s">
        <v>148</v>
      </c>
      <c r="D14" s="306" t="s">
        <v>31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</row>
    <row r="15" spans="1:26" ht="18.75" customHeight="1" x14ac:dyDescent="0.25">
      <c r="A15" s="297"/>
      <c r="B15" s="296" t="s">
        <v>131</v>
      </c>
      <c r="C15" s="295">
        <v>24</v>
      </c>
      <c r="D15" s="294" t="s">
        <v>149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</row>
    <row r="16" spans="1:26" ht="18.75" customHeight="1" x14ac:dyDescent="0.25">
      <c r="A16" s="297"/>
      <c r="B16" s="296" t="s">
        <v>134</v>
      </c>
      <c r="C16" s="295">
        <v>26</v>
      </c>
      <c r="D16" s="294" t="s">
        <v>150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</row>
    <row r="17" spans="1:26" ht="18.75" customHeight="1" x14ac:dyDescent="0.25">
      <c r="A17" s="297" t="s">
        <v>151</v>
      </c>
      <c r="B17" s="305" t="s">
        <v>134</v>
      </c>
      <c r="C17" s="304">
        <v>2</v>
      </c>
      <c r="D17" s="303" t="s">
        <v>152</v>
      </c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</row>
    <row r="18" spans="1:26" ht="18.75" customHeight="1" x14ac:dyDescent="0.25">
      <c r="A18" s="297"/>
      <c r="B18" s="296" t="s">
        <v>134</v>
      </c>
      <c r="C18" s="295">
        <v>9</v>
      </c>
      <c r="D18" s="294" t="s">
        <v>153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</row>
    <row r="19" spans="1:26" ht="18.75" customHeight="1" x14ac:dyDescent="0.25">
      <c r="A19" s="297"/>
      <c r="B19" s="296" t="s">
        <v>154</v>
      </c>
      <c r="C19" s="322" t="s">
        <v>155</v>
      </c>
      <c r="D19" s="294" t="s">
        <v>156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</row>
    <row r="20" spans="1:26" ht="18.75" customHeight="1" x14ac:dyDescent="0.25">
      <c r="A20" s="301" t="s">
        <v>157</v>
      </c>
      <c r="B20" s="300" t="s">
        <v>142</v>
      </c>
      <c r="C20" s="299">
        <v>17</v>
      </c>
      <c r="D20" s="298" t="s">
        <v>158</v>
      </c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</row>
    <row r="21" spans="1:26" ht="18.75" customHeight="1" x14ac:dyDescent="0.25">
      <c r="A21" s="297"/>
      <c r="B21" s="296" t="s">
        <v>139</v>
      </c>
      <c r="C21" s="295">
        <v>18</v>
      </c>
      <c r="D21" s="294" t="s">
        <v>77</v>
      </c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</row>
    <row r="22" spans="1:26" ht="18.75" customHeight="1" x14ac:dyDescent="0.25">
      <c r="A22" s="301"/>
      <c r="B22" s="300" t="s">
        <v>144</v>
      </c>
      <c r="C22" s="299" t="s">
        <v>159</v>
      </c>
      <c r="D22" s="298" t="s">
        <v>609</v>
      </c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</row>
    <row r="23" spans="1:26" ht="18.75" customHeight="1" x14ac:dyDescent="0.25">
      <c r="A23" s="297"/>
      <c r="B23" s="296" t="s">
        <v>160</v>
      </c>
      <c r="C23" s="295" t="s">
        <v>161</v>
      </c>
      <c r="D23" s="294" t="s">
        <v>162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</row>
    <row r="24" spans="1:26" ht="18.75" customHeight="1" x14ac:dyDescent="0.25">
      <c r="A24" s="297"/>
      <c r="B24" s="296" t="s">
        <v>163</v>
      </c>
      <c r="C24" s="295">
        <v>23</v>
      </c>
      <c r="D24" s="294" t="s">
        <v>164</v>
      </c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</row>
    <row r="25" spans="1:26" ht="18.75" customHeight="1" x14ac:dyDescent="0.25">
      <c r="A25" s="297" t="s">
        <v>165</v>
      </c>
      <c r="B25" s="308" t="s">
        <v>129</v>
      </c>
      <c r="C25" s="321" t="s">
        <v>576</v>
      </c>
      <c r="D25" s="306" t="s">
        <v>608</v>
      </c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</row>
    <row r="26" spans="1:26" ht="18.75" customHeight="1" x14ac:dyDescent="0.25">
      <c r="A26" s="301"/>
      <c r="B26" s="300" t="s">
        <v>131</v>
      </c>
      <c r="C26" s="299">
        <v>23</v>
      </c>
      <c r="D26" s="298" t="s">
        <v>607</v>
      </c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</row>
    <row r="27" spans="1:26" ht="18.75" customHeight="1" x14ac:dyDescent="0.25">
      <c r="A27" s="297"/>
      <c r="B27" s="296" t="s">
        <v>134</v>
      </c>
      <c r="C27" s="295">
        <v>18</v>
      </c>
      <c r="D27" s="294" t="s">
        <v>166</v>
      </c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</row>
    <row r="28" spans="1:26" ht="18.75" customHeight="1" x14ac:dyDescent="0.25">
      <c r="A28" s="297"/>
      <c r="B28" s="305" t="s">
        <v>134</v>
      </c>
      <c r="C28" s="304">
        <v>25</v>
      </c>
      <c r="D28" s="303" t="s">
        <v>167</v>
      </c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</row>
    <row r="29" spans="1:26" ht="18.75" customHeight="1" x14ac:dyDescent="0.25">
      <c r="A29" s="297" t="s">
        <v>169</v>
      </c>
      <c r="B29" s="302" t="s">
        <v>134</v>
      </c>
      <c r="C29" s="295">
        <v>1</v>
      </c>
      <c r="D29" s="294" t="s">
        <v>168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</row>
    <row r="30" spans="1:26" ht="18.75" customHeight="1" x14ac:dyDescent="0.25">
      <c r="A30" s="320" t="s">
        <v>606</v>
      </c>
      <c r="B30" s="305" t="s">
        <v>142</v>
      </c>
      <c r="C30" s="304">
        <v>11</v>
      </c>
      <c r="D30" s="303" t="s">
        <v>170</v>
      </c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</row>
    <row r="31" spans="1:26" ht="18.75" customHeight="1" x14ac:dyDescent="0.25">
      <c r="A31" s="297"/>
      <c r="B31" s="296" t="s">
        <v>139</v>
      </c>
      <c r="C31" s="295">
        <v>12</v>
      </c>
      <c r="D31" s="294" t="s">
        <v>77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</row>
    <row r="32" spans="1:26" ht="18.75" customHeight="1" x14ac:dyDescent="0.25">
      <c r="A32" s="319"/>
      <c r="B32" s="318" t="s">
        <v>144</v>
      </c>
      <c r="C32" s="317" t="s">
        <v>341</v>
      </c>
      <c r="D32" s="316" t="s">
        <v>171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</row>
    <row r="33" spans="1:26" ht="18.75" customHeight="1" x14ac:dyDescent="0.25">
      <c r="A33" s="297"/>
      <c r="B33" s="308" t="s">
        <v>129</v>
      </c>
      <c r="C33" s="313" t="s">
        <v>206</v>
      </c>
      <c r="D33" s="306" t="s">
        <v>605</v>
      </c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</row>
    <row r="34" spans="1:26" ht="18.75" customHeight="1" x14ac:dyDescent="0.25">
      <c r="A34" s="297"/>
      <c r="B34" s="296" t="s">
        <v>131</v>
      </c>
      <c r="C34" s="295">
        <v>20</v>
      </c>
      <c r="D34" s="294" t="s">
        <v>173</v>
      </c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</row>
    <row r="35" spans="1:26" ht="18.75" customHeight="1" x14ac:dyDescent="0.25">
      <c r="A35" s="297"/>
      <c r="B35" s="305" t="s">
        <v>134</v>
      </c>
      <c r="C35" s="304">
        <v>22</v>
      </c>
      <c r="D35" s="303" t="s">
        <v>174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</row>
    <row r="36" spans="1:26" ht="18.75" customHeight="1" x14ac:dyDescent="0.25">
      <c r="A36" s="297"/>
      <c r="B36" s="296" t="s">
        <v>134</v>
      </c>
      <c r="C36" s="295">
        <v>22</v>
      </c>
      <c r="D36" s="310" t="s">
        <v>604</v>
      </c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</row>
    <row r="37" spans="1:26" ht="18.75" customHeight="1" x14ac:dyDescent="0.25">
      <c r="A37" s="297"/>
      <c r="B37" s="296" t="s">
        <v>134</v>
      </c>
      <c r="C37" s="295">
        <v>29</v>
      </c>
      <c r="D37" s="294" t="s">
        <v>175</v>
      </c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  <row r="38" spans="1:26" ht="18.75" customHeight="1" x14ac:dyDescent="0.25">
      <c r="A38" s="315" t="s">
        <v>603</v>
      </c>
      <c r="B38" s="300" t="s">
        <v>142</v>
      </c>
      <c r="C38" s="299">
        <v>6</v>
      </c>
      <c r="D38" s="298" t="s">
        <v>602</v>
      </c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</row>
    <row r="39" spans="1:26" ht="18.75" customHeight="1" x14ac:dyDescent="0.25">
      <c r="A39" s="297"/>
      <c r="B39" s="296" t="s">
        <v>139</v>
      </c>
      <c r="C39" s="295">
        <v>7</v>
      </c>
      <c r="D39" s="294" t="s">
        <v>77</v>
      </c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</row>
    <row r="40" spans="1:26" ht="18.75" customHeight="1" x14ac:dyDescent="0.25">
      <c r="A40" s="301"/>
      <c r="B40" s="300" t="s">
        <v>144</v>
      </c>
      <c r="C40" s="314" t="s">
        <v>601</v>
      </c>
      <c r="D40" s="298" t="s">
        <v>600</v>
      </c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</row>
    <row r="41" spans="1:26" ht="18.75" customHeight="1" x14ac:dyDescent="0.25">
      <c r="A41" s="297"/>
      <c r="B41" s="308" t="s">
        <v>129</v>
      </c>
      <c r="C41" s="313" t="s">
        <v>582</v>
      </c>
      <c r="D41" s="306" t="s">
        <v>599</v>
      </c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</row>
    <row r="42" spans="1:26" ht="18.75" customHeight="1" x14ac:dyDescent="0.25">
      <c r="A42" s="312"/>
      <c r="B42" s="300" t="s">
        <v>131</v>
      </c>
      <c r="C42" s="299">
        <v>15</v>
      </c>
      <c r="D42" s="298" t="s">
        <v>598</v>
      </c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</row>
    <row r="43" spans="1:26" ht="18.75" customHeight="1" x14ac:dyDescent="0.25">
      <c r="A43" s="311"/>
      <c r="B43" s="302" t="s">
        <v>134</v>
      </c>
      <c r="C43" s="295">
        <v>17</v>
      </c>
      <c r="D43" s="310" t="s">
        <v>597</v>
      </c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</row>
    <row r="44" spans="1:26" ht="18.75" customHeight="1" x14ac:dyDescent="0.25">
      <c r="A44" s="297"/>
      <c r="B44" s="305" t="s">
        <v>134</v>
      </c>
      <c r="C44" s="304">
        <v>17</v>
      </c>
      <c r="D44" s="303" t="s">
        <v>179</v>
      </c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</row>
    <row r="45" spans="1:26" ht="18.75" customHeight="1" x14ac:dyDescent="0.25">
      <c r="A45" s="297"/>
      <c r="B45" s="296" t="s">
        <v>134</v>
      </c>
      <c r="C45" s="295">
        <v>24</v>
      </c>
      <c r="D45" s="294" t="s">
        <v>181</v>
      </c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</row>
    <row r="46" spans="1:26" ht="18.75" customHeight="1" x14ac:dyDescent="0.25">
      <c r="A46" s="297"/>
      <c r="B46" s="296" t="s">
        <v>134</v>
      </c>
      <c r="C46" s="295">
        <v>31</v>
      </c>
      <c r="D46" s="310" t="s">
        <v>215</v>
      </c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</row>
    <row r="47" spans="1:26" ht="18.75" customHeight="1" x14ac:dyDescent="0.25">
      <c r="A47" s="297" t="s">
        <v>182</v>
      </c>
      <c r="B47" s="296" t="s">
        <v>139</v>
      </c>
      <c r="C47" s="295">
        <v>4</v>
      </c>
      <c r="D47" s="310" t="s">
        <v>596</v>
      </c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</row>
    <row r="48" spans="1:26" ht="18.75" customHeight="1" x14ac:dyDescent="0.25">
      <c r="A48" s="297"/>
      <c r="B48" s="305" t="s">
        <v>142</v>
      </c>
      <c r="C48" s="304">
        <v>24</v>
      </c>
      <c r="D48" s="303" t="s">
        <v>183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</row>
    <row r="49" spans="1:26" ht="18.75" customHeight="1" x14ac:dyDescent="0.25">
      <c r="A49" s="297"/>
      <c r="B49" s="296" t="s">
        <v>139</v>
      </c>
      <c r="C49" s="295">
        <v>25</v>
      </c>
      <c r="D49" s="294" t="s">
        <v>77</v>
      </c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</row>
    <row r="50" spans="1:26" ht="18.75" customHeight="1" x14ac:dyDescent="0.25">
      <c r="A50" s="297"/>
      <c r="B50" s="305" t="s">
        <v>144</v>
      </c>
      <c r="C50" s="304" t="s">
        <v>595</v>
      </c>
      <c r="D50" s="303" t="s">
        <v>594</v>
      </c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</row>
    <row r="51" spans="1:26" ht="18.75" customHeight="1" x14ac:dyDescent="0.25">
      <c r="A51" s="309" t="s">
        <v>593</v>
      </c>
      <c r="B51" s="308" t="s">
        <v>129</v>
      </c>
      <c r="C51" s="307" t="s">
        <v>586</v>
      </c>
      <c r="D51" s="306" t="s">
        <v>592</v>
      </c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</row>
    <row r="52" spans="1:26" ht="18.75" customHeight="1" x14ac:dyDescent="0.25">
      <c r="A52" s="297"/>
      <c r="B52" s="296" t="s">
        <v>131</v>
      </c>
      <c r="C52" s="295">
        <v>10</v>
      </c>
      <c r="D52" s="294" t="s">
        <v>184</v>
      </c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</row>
    <row r="53" spans="1:26" ht="18.75" customHeight="1" x14ac:dyDescent="0.25">
      <c r="A53" s="297"/>
      <c r="B53" s="305" t="s">
        <v>134</v>
      </c>
      <c r="C53" s="304">
        <v>12</v>
      </c>
      <c r="D53" s="303" t="s">
        <v>190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</row>
    <row r="54" spans="1:26" ht="18.75" customHeight="1" x14ac:dyDescent="0.25">
      <c r="A54" s="297"/>
      <c r="B54" s="296" t="s">
        <v>139</v>
      </c>
      <c r="C54" s="295">
        <v>16</v>
      </c>
      <c r="D54" s="294" t="s">
        <v>591</v>
      </c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</row>
    <row r="55" spans="1:26" ht="18.75" customHeight="1" x14ac:dyDescent="0.25">
      <c r="A55" s="297"/>
      <c r="B55" s="302" t="s">
        <v>134</v>
      </c>
      <c r="C55" s="295">
        <v>19</v>
      </c>
      <c r="D55" s="294" t="s">
        <v>191</v>
      </c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</row>
    <row r="56" spans="1:26" ht="18.75" customHeight="1" x14ac:dyDescent="0.25">
      <c r="A56" s="301" t="s">
        <v>192</v>
      </c>
      <c r="B56" s="300" t="s">
        <v>142</v>
      </c>
      <c r="C56" s="299">
        <v>19</v>
      </c>
      <c r="D56" s="298" t="s">
        <v>193</v>
      </c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</row>
    <row r="57" spans="1:26" ht="18.75" customHeight="1" x14ac:dyDescent="0.25">
      <c r="A57" s="297"/>
      <c r="B57" s="296" t="s">
        <v>139</v>
      </c>
      <c r="C57" s="295">
        <v>20</v>
      </c>
      <c r="D57" s="294" t="s">
        <v>77</v>
      </c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</row>
    <row r="58" spans="1:26" ht="18.75" customHeight="1" x14ac:dyDescent="0.25">
      <c r="A58" s="293"/>
      <c r="B58" s="292" t="s">
        <v>144</v>
      </c>
      <c r="C58" s="291" t="s">
        <v>567</v>
      </c>
      <c r="D58" s="290" t="s">
        <v>590</v>
      </c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</row>
    <row r="59" spans="1:26" ht="18.75" customHeight="1" x14ac:dyDescent="0.25">
      <c r="A59" s="289"/>
      <c r="B59" s="521" t="s">
        <v>39</v>
      </c>
      <c r="C59" s="288">
        <v>27</v>
      </c>
      <c r="D59" s="522" t="s">
        <v>589</v>
      </c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</row>
    <row r="60" spans="1:26" ht="18.75" customHeight="1" x14ac:dyDescent="0.25">
      <c r="A60" s="287"/>
      <c r="B60" s="285"/>
      <c r="C60" s="286"/>
      <c r="D60" s="285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</row>
    <row r="61" spans="1:26" ht="18.75" customHeight="1" x14ac:dyDescent="0.25">
      <c r="A61" s="287"/>
      <c r="B61" s="285"/>
      <c r="C61" s="286"/>
      <c r="D61" s="285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</row>
    <row r="62" spans="1:26" ht="18.75" customHeight="1" x14ac:dyDescent="0.25">
      <c r="A62" s="287"/>
      <c r="B62" s="285"/>
      <c r="C62" s="286"/>
      <c r="D62" s="285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</row>
    <row r="63" spans="1:26" ht="18.75" customHeight="1" x14ac:dyDescent="0.25">
      <c r="A63" s="287"/>
      <c r="B63" s="285"/>
      <c r="C63" s="286"/>
      <c r="D63" s="285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</row>
    <row r="64" spans="1:26" ht="18.75" customHeight="1" x14ac:dyDescent="0.25">
      <c r="A64" s="287"/>
      <c r="B64" s="285"/>
      <c r="C64" s="286"/>
      <c r="D64" s="285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</row>
    <row r="65" spans="1:26" ht="18.75" customHeight="1" x14ac:dyDescent="0.25">
      <c r="A65" s="287"/>
      <c r="B65" s="285"/>
      <c r="C65" s="286"/>
      <c r="D65" s="285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</row>
    <row r="66" spans="1:26" ht="18.75" customHeight="1" x14ac:dyDescent="0.25">
      <c r="A66" s="287"/>
      <c r="B66" s="285"/>
      <c r="C66" s="286"/>
      <c r="D66" s="285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</row>
    <row r="67" spans="1:26" ht="18.75" customHeight="1" x14ac:dyDescent="0.25">
      <c r="A67" s="287"/>
      <c r="B67" s="285"/>
      <c r="C67" s="286"/>
      <c r="D67" s="285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</row>
    <row r="68" spans="1:26" ht="18.75" customHeight="1" x14ac:dyDescent="0.25">
      <c r="A68" s="287"/>
      <c r="B68" s="285"/>
      <c r="C68" s="286"/>
      <c r="D68" s="285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</row>
    <row r="69" spans="1:26" ht="18.75" customHeight="1" x14ac:dyDescent="0.25">
      <c r="A69" s="287"/>
      <c r="B69" s="285"/>
      <c r="C69" s="286"/>
      <c r="D69" s="285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</row>
    <row r="70" spans="1:26" ht="18.75" customHeight="1" x14ac:dyDescent="0.25">
      <c r="A70" s="287"/>
      <c r="B70" s="285"/>
      <c r="C70" s="286"/>
      <c r="D70" s="285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</row>
    <row r="71" spans="1:26" ht="18.75" customHeight="1" x14ac:dyDescent="0.25">
      <c r="A71" s="287"/>
      <c r="B71" s="285"/>
      <c r="C71" s="286"/>
      <c r="D71" s="285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</row>
    <row r="72" spans="1:26" ht="18.75" customHeight="1" x14ac:dyDescent="0.25">
      <c r="A72" s="287"/>
      <c r="B72" s="285"/>
      <c r="C72" s="286"/>
      <c r="D72" s="285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</row>
    <row r="73" spans="1:26" ht="18.75" customHeight="1" x14ac:dyDescent="0.25">
      <c r="A73" s="287"/>
      <c r="B73" s="285"/>
      <c r="C73" s="286"/>
      <c r="D73" s="285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</row>
    <row r="74" spans="1:26" ht="18.75" customHeight="1" x14ac:dyDescent="0.25">
      <c r="A74" s="287"/>
      <c r="B74" s="285"/>
      <c r="C74" s="286"/>
      <c r="D74" s="285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</row>
    <row r="75" spans="1:26" ht="18.75" customHeight="1" x14ac:dyDescent="0.25">
      <c r="A75" s="287"/>
      <c r="B75" s="285"/>
      <c r="C75" s="286"/>
      <c r="D75" s="285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</row>
    <row r="76" spans="1:26" ht="18.75" customHeight="1" x14ac:dyDescent="0.25">
      <c r="A76" s="287"/>
      <c r="B76" s="285"/>
      <c r="C76" s="286"/>
      <c r="D76" s="285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</row>
    <row r="77" spans="1:26" ht="18.75" customHeight="1" x14ac:dyDescent="0.25">
      <c r="A77" s="287"/>
      <c r="B77" s="285"/>
      <c r="C77" s="286"/>
      <c r="D77" s="285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</row>
    <row r="78" spans="1:26" ht="18.75" customHeight="1" x14ac:dyDescent="0.25">
      <c r="A78" s="287"/>
      <c r="B78" s="285"/>
      <c r="C78" s="286"/>
      <c r="D78" s="285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</row>
    <row r="79" spans="1:26" ht="18.75" customHeight="1" x14ac:dyDescent="0.25">
      <c r="A79" s="287"/>
      <c r="B79" s="285"/>
      <c r="C79" s="286"/>
      <c r="D79" s="285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</row>
    <row r="80" spans="1:26" ht="18.75" customHeight="1" x14ac:dyDescent="0.25">
      <c r="A80" s="287"/>
      <c r="B80" s="285"/>
      <c r="C80" s="286"/>
      <c r="D80" s="285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</row>
    <row r="81" spans="1:26" ht="18.75" customHeight="1" x14ac:dyDescent="0.25">
      <c r="A81" s="287"/>
      <c r="B81" s="285"/>
      <c r="C81" s="286"/>
      <c r="D81" s="285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</row>
    <row r="82" spans="1:26" ht="18.75" customHeight="1" x14ac:dyDescent="0.25">
      <c r="A82" s="287"/>
      <c r="B82" s="285"/>
      <c r="C82" s="286"/>
      <c r="D82" s="285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spans="1:26" ht="18.75" customHeight="1" x14ac:dyDescent="0.25">
      <c r="A83" s="287"/>
      <c r="B83" s="285"/>
      <c r="C83" s="286"/>
      <c r="D83" s="285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ht="18.75" customHeight="1" x14ac:dyDescent="0.25">
      <c r="A84" s="287"/>
      <c r="B84" s="285"/>
      <c r="C84" s="286"/>
      <c r="D84" s="285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</row>
    <row r="85" spans="1:26" ht="18.75" customHeight="1" x14ac:dyDescent="0.25">
      <c r="A85" s="287"/>
      <c r="B85" s="285"/>
      <c r="C85" s="286"/>
      <c r="D85" s="285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</row>
    <row r="86" spans="1:26" ht="18.75" customHeight="1" x14ac:dyDescent="0.25">
      <c r="A86" s="287"/>
      <c r="B86" s="285"/>
      <c r="C86" s="286"/>
      <c r="D86" s="285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</row>
    <row r="87" spans="1:26" ht="18.75" customHeight="1" x14ac:dyDescent="0.25">
      <c r="A87" s="287"/>
      <c r="B87" s="285"/>
      <c r="C87" s="286"/>
      <c r="D87" s="285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</row>
    <row r="88" spans="1:26" ht="18.75" customHeight="1" x14ac:dyDescent="0.25">
      <c r="A88" s="287"/>
      <c r="B88" s="285"/>
      <c r="C88" s="286"/>
      <c r="D88" s="285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</row>
    <row r="89" spans="1:26" ht="18.75" customHeight="1" x14ac:dyDescent="0.25">
      <c r="A89" s="287"/>
      <c r="B89" s="285"/>
      <c r="C89" s="286"/>
      <c r="D89" s="285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</row>
    <row r="90" spans="1:26" ht="18.75" customHeight="1" x14ac:dyDescent="0.25">
      <c r="A90" s="287"/>
      <c r="B90" s="285"/>
      <c r="C90" s="286"/>
      <c r="D90" s="285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</row>
    <row r="91" spans="1:26" ht="18.75" customHeight="1" x14ac:dyDescent="0.25">
      <c r="A91" s="287"/>
      <c r="B91" s="285"/>
      <c r="C91" s="286"/>
      <c r="D91" s="285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</row>
    <row r="92" spans="1:26" ht="18.75" customHeight="1" x14ac:dyDescent="0.25">
      <c r="A92" s="287"/>
      <c r="B92" s="285"/>
      <c r="C92" s="286"/>
      <c r="D92" s="285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</row>
    <row r="93" spans="1:26" ht="18.75" customHeight="1" x14ac:dyDescent="0.25">
      <c r="A93" s="287"/>
      <c r="B93" s="285"/>
      <c r="C93" s="286"/>
      <c r="D93" s="285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</row>
    <row r="94" spans="1:26" ht="18.75" customHeight="1" x14ac:dyDescent="0.25">
      <c r="A94" s="287"/>
      <c r="B94" s="285"/>
      <c r="C94" s="286"/>
      <c r="D94" s="285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</row>
    <row r="95" spans="1:26" ht="18.75" customHeight="1" x14ac:dyDescent="0.25">
      <c r="A95" s="287"/>
      <c r="B95" s="285"/>
      <c r="C95" s="286"/>
      <c r="D95" s="285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</row>
    <row r="96" spans="1:26" ht="18.75" customHeight="1" x14ac:dyDescent="0.25">
      <c r="A96" s="287"/>
      <c r="B96" s="285"/>
      <c r="C96" s="286"/>
      <c r="D96" s="285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</row>
    <row r="97" spans="1:26" ht="18.75" customHeight="1" x14ac:dyDescent="0.25">
      <c r="A97" s="287"/>
      <c r="B97" s="285"/>
      <c r="C97" s="286"/>
      <c r="D97" s="285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</row>
    <row r="98" spans="1:26" ht="18.75" customHeight="1" x14ac:dyDescent="0.25">
      <c r="A98" s="287"/>
      <c r="B98" s="285"/>
      <c r="C98" s="286"/>
      <c r="D98" s="285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</row>
    <row r="99" spans="1:26" ht="18.75" customHeight="1" x14ac:dyDescent="0.25">
      <c r="A99" s="287"/>
      <c r="B99" s="285"/>
      <c r="C99" s="286"/>
      <c r="D99" s="285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</row>
    <row r="100" spans="1:26" ht="18.75" customHeight="1" x14ac:dyDescent="0.25">
      <c r="A100" s="287"/>
      <c r="B100" s="285"/>
      <c r="C100" s="286"/>
      <c r="D100" s="285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</row>
    <row r="101" spans="1:26" ht="18.75" customHeight="1" x14ac:dyDescent="0.25">
      <c r="A101" s="287"/>
      <c r="B101" s="285"/>
      <c r="C101" s="286"/>
      <c r="D101" s="285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</row>
    <row r="102" spans="1:26" ht="18.75" customHeight="1" x14ac:dyDescent="0.25">
      <c r="A102" s="287"/>
      <c r="B102" s="285"/>
      <c r="C102" s="286"/>
      <c r="D102" s="285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</row>
    <row r="103" spans="1:26" ht="18.75" customHeight="1" x14ac:dyDescent="0.25">
      <c r="A103" s="287"/>
      <c r="B103" s="285"/>
      <c r="C103" s="286"/>
      <c r="D103" s="285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</row>
    <row r="104" spans="1:26" ht="18.75" customHeight="1" x14ac:dyDescent="0.25">
      <c r="A104" s="287"/>
      <c r="B104" s="285"/>
      <c r="C104" s="286"/>
      <c r="D104" s="285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</row>
    <row r="105" spans="1:26" ht="18.75" customHeight="1" x14ac:dyDescent="0.25">
      <c r="A105" s="287"/>
      <c r="B105" s="285"/>
      <c r="C105" s="286"/>
      <c r="D105" s="285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</row>
    <row r="106" spans="1:26" ht="18.75" customHeight="1" x14ac:dyDescent="0.25">
      <c r="A106" s="287"/>
      <c r="B106" s="285"/>
      <c r="C106" s="286"/>
      <c r="D106" s="285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</row>
    <row r="107" spans="1:26" ht="18.75" customHeight="1" x14ac:dyDescent="0.25">
      <c r="A107" s="287"/>
      <c r="B107" s="285"/>
      <c r="C107" s="286"/>
      <c r="D107" s="285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</row>
    <row r="108" spans="1:26" ht="18.75" customHeight="1" x14ac:dyDescent="0.25">
      <c r="A108" s="287"/>
      <c r="B108" s="285"/>
      <c r="C108" s="286"/>
      <c r="D108" s="285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</row>
    <row r="109" spans="1:26" ht="18.75" customHeight="1" x14ac:dyDescent="0.25">
      <c r="A109" s="287"/>
      <c r="B109" s="285"/>
      <c r="C109" s="286"/>
      <c r="D109" s="285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</row>
    <row r="110" spans="1:26" ht="18.75" customHeight="1" x14ac:dyDescent="0.25">
      <c r="A110" s="287"/>
      <c r="B110" s="285"/>
      <c r="C110" s="286"/>
      <c r="D110" s="285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</row>
    <row r="111" spans="1:26" ht="18.75" customHeight="1" x14ac:dyDescent="0.25">
      <c r="A111" s="287"/>
      <c r="B111" s="285"/>
      <c r="C111" s="286"/>
      <c r="D111" s="285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</row>
    <row r="112" spans="1:26" ht="18.75" customHeight="1" x14ac:dyDescent="0.25">
      <c r="A112" s="287"/>
      <c r="B112" s="285"/>
      <c r="C112" s="286"/>
      <c r="D112" s="285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</row>
    <row r="113" spans="1:26" ht="18.75" customHeight="1" x14ac:dyDescent="0.25">
      <c r="A113" s="287"/>
      <c r="B113" s="285"/>
      <c r="C113" s="286"/>
      <c r="D113" s="285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</row>
    <row r="114" spans="1:26" ht="18.75" customHeight="1" x14ac:dyDescent="0.25">
      <c r="A114" s="287"/>
      <c r="B114" s="285"/>
      <c r="C114" s="286"/>
      <c r="D114" s="285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</row>
    <row r="115" spans="1:26" ht="18.75" customHeight="1" x14ac:dyDescent="0.25">
      <c r="A115" s="287"/>
      <c r="B115" s="285"/>
      <c r="C115" s="286"/>
      <c r="D115" s="285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</row>
    <row r="116" spans="1:26" ht="18.75" customHeight="1" x14ac:dyDescent="0.25">
      <c r="A116" s="287"/>
      <c r="B116" s="285"/>
      <c r="C116" s="286"/>
      <c r="D116" s="285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</row>
    <row r="117" spans="1:26" ht="18.75" customHeight="1" x14ac:dyDescent="0.25">
      <c r="A117" s="287"/>
      <c r="B117" s="285"/>
      <c r="C117" s="286"/>
      <c r="D117" s="285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</row>
    <row r="118" spans="1:26" ht="18.75" customHeight="1" x14ac:dyDescent="0.25">
      <c r="A118" s="287"/>
      <c r="B118" s="285"/>
      <c r="C118" s="286"/>
      <c r="D118" s="285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</row>
    <row r="119" spans="1:26" ht="18.75" customHeight="1" x14ac:dyDescent="0.25">
      <c r="A119" s="287"/>
      <c r="B119" s="285"/>
      <c r="C119" s="286"/>
      <c r="D119" s="285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</row>
    <row r="120" spans="1:26" ht="18.75" customHeight="1" x14ac:dyDescent="0.25">
      <c r="A120" s="287"/>
      <c r="B120" s="285"/>
      <c r="C120" s="286"/>
      <c r="D120" s="285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</row>
    <row r="121" spans="1:26" ht="18.75" customHeight="1" x14ac:dyDescent="0.25">
      <c r="A121" s="287"/>
      <c r="B121" s="285"/>
      <c r="C121" s="286"/>
      <c r="D121" s="285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</row>
    <row r="122" spans="1:26" ht="18.75" customHeight="1" x14ac:dyDescent="0.25">
      <c r="A122" s="287"/>
      <c r="B122" s="285"/>
      <c r="C122" s="286"/>
      <c r="D122" s="285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</row>
    <row r="123" spans="1:26" ht="18.75" customHeight="1" x14ac:dyDescent="0.25">
      <c r="A123" s="287"/>
      <c r="B123" s="285"/>
      <c r="C123" s="286"/>
      <c r="D123" s="285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</row>
    <row r="124" spans="1:26" ht="18.75" customHeight="1" x14ac:dyDescent="0.25">
      <c r="A124" s="287"/>
      <c r="B124" s="285"/>
      <c r="C124" s="286"/>
      <c r="D124" s="285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</row>
    <row r="125" spans="1:26" ht="18.75" customHeight="1" x14ac:dyDescent="0.25">
      <c r="A125" s="287"/>
      <c r="B125" s="285"/>
      <c r="C125" s="286"/>
      <c r="D125" s="285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</row>
    <row r="126" spans="1:26" ht="18.75" customHeight="1" x14ac:dyDescent="0.25">
      <c r="A126" s="287"/>
      <c r="B126" s="285"/>
      <c r="C126" s="286"/>
      <c r="D126" s="285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</row>
    <row r="127" spans="1:26" ht="18.75" customHeight="1" x14ac:dyDescent="0.25">
      <c r="A127" s="287"/>
      <c r="B127" s="285"/>
      <c r="C127" s="286"/>
      <c r="D127" s="285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</row>
    <row r="128" spans="1:26" ht="18.75" customHeight="1" x14ac:dyDescent="0.25">
      <c r="A128" s="287"/>
      <c r="B128" s="285"/>
      <c r="C128" s="286"/>
      <c r="D128" s="285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</row>
    <row r="129" spans="1:26" ht="18.75" customHeight="1" x14ac:dyDescent="0.25">
      <c r="A129" s="287"/>
      <c r="B129" s="285"/>
      <c r="C129" s="286"/>
      <c r="D129" s="285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</row>
    <row r="130" spans="1:26" ht="18.75" customHeight="1" x14ac:dyDescent="0.25">
      <c r="A130" s="287"/>
      <c r="B130" s="285"/>
      <c r="C130" s="286"/>
      <c r="D130" s="285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</row>
    <row r="131" spans="1:26" ht="18.75" customHeight="1" x14ac:dyDescent="0.25">
      <c r="A131" s="287"/>
      <c r="B131" s="285"/>
      <c r="C131" s="286"/>
      <c r="D131" s="285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</row>
    <row r="132" spans="1:26" ht="18.75" customHeight="1" x14ac:dyDescent="0.25">
      <c r="A132" s="287"/>
      <c r="B132" s="285"/>
      <c r="C132" s="286"/>
      <c r="D132" s="285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</row>
    <row r="133" spans="1:26" ht="18.75" customHeight="1" x14ac:dyDescent="0.25">
      <c r="A133" s="287"/>
      <c r="B133" s="285"/>
      <c r="C133" s="286"/>
      <c r="D133" s="285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</row>
    <row r="134" spans="1:26" ht="18.75" customHeight="1" x14ac:dyDescent="0.25">
      <c r="A134" s="287"/>
      <c r="B134" s="285"/>
      <c r="C134" s="286"/>
      <c r="D134" s="285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</row>
    <row r="135" spans="1:26" ht="18.75" customHeight="1" x14ac:dyDescent="0.25">
      <c r="A135" s="287"/>
      <c r="B135" s="285"/>
      <c r="C135" s="286"/>
      <c r="D135" s="285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</row>
    <row r="136" spans="1:26" ht="18.75" customHeight="1" x14ac:dyDescent="0.25">
      <c r="A136" s="287"/>
      <c r="B136" s="285"/>
      <c r="C136" s="286"/>
      <c r="D136" s="285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</row>
    <row r="137" spans="1:26" ht="18.75" customHeight="1" x14ac:dyDescent="0.25">
      <c r="A137" s="287"/>
      <c r="B137" s="285"/>
      <c r="C137" s="286"/>
      <c r="D137" s="285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</row>
    <row r="138" spans="1:26" ht="18.75" customHeight="1" x14ac:dyDescent="0.25">
      <c r="A138" s="287"/>
      <c r="B138" s="285"/>
      <c r="C138" s="286"/>
      <c r="D138" s="285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</row>
    <row r="139" spans="1:26" ht="18.75" customHeight="1" x14ac:dyDescent="0.25">
      <c r="A139" s="287"/>
      <c r="B139" s="285"/>
      <c r="C139" s="286"/>
      <c r="D139" s="285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</row>
    <row r="140" spans="1:26" ht="18.75" customHeight="1" x14ac:dyDescent="0.25">
      <c r="A140" s="287"/>
      <c r="B140" s="285"/>
      <c r="C140" s="286"/>
      <c r="D140" s="285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</row>
    <row r="141" spans="1:26" ht="18.75" customHeight="1" x14ac:dyDescent="0.25">
      <c r="A141" s="287"/>
      <c r="B141" s="285"/>
      <c r="C141" s="286"/>
      <c r="D141" s="285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</row>
    <row r="142" spans="1:26" ht="18.75" customHeight="1" x14ac:dyDescent="0.25">
      <c r="A142" s="287"/>
      <c r="B142" s="285"/>
      <c r="C142" s="286"/>
      <c r="D142" s="285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</row>
    <row r="143" spans="1:26" ht="18.75" customHeight="1" x14ac:dyDescent="0.25">
      <c r="A143" s="287"/>
      <c r="B143" s="285"/>
      <c r="C143" s="286"/>
      <c r="D143" s="285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</row>
    <row r="144" spans="1:26" ht="18.75" customHeight="1" x14ac:dyDescent="0.25">
      <c r="A144" s="287"/>
      <c r="B144" s="285"/>
      <c r="C144" s="286"/>
      <c r="D144" s="285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</row>
    <row r="145" spans="1:26" ht="18.75" customHeight="1" x14ac:dyDescent="0.25">
      <c r="A145" s="287"/>
      <c r="B145" s="285"/>
      <c r="C145" s="286"/>
      <c r="D145" s="285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</row>
    <row r="146" spans="1:26" ht="18.75" customHeight="1" x14ac:dyDescent="0.25">
      <c r="A146" s="287"/>
      <c r="B146" s="285"/>
      <c r="C146" s="286"/>
      <c r="D146" s="285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</row>
    <row r="147" spans="1:26" ht="18.75" customHeight="1" x14ac:dyDescent="0.25">
      <c r="A147" s="287"/>
      <c r="B147" s="285"/>
      <c r="C147" s="286"/>
      <c r="D147" s="285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</row>
    <row r="148" spans="1:26" ht="18.75" customHeight="1" x14ac:dyDescent="0.25">
      <c r="A148" s="287"/>
      <c r="B148" s="285"/>
      <c r="C148" s="286"/>
      <c r="D148" s="285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</row>
    <row r="149" spans="1:26" ht="18.75" customHeight="1" x14ac:dyDescent="0.25">
      <c r="A149" s="287"/>
      <c r="B149" s="285"/>
      <c r="C149" s="286"/>
      <c r="D149" s="285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</row>
    <row r="150" spans="1:26" ht="18.75" customHeight="1" x14ac:dyDescent="0.25">
      <c r="A150" s="287"/>
      <c r="B150" s="285"/>
      <c r="C150" s="286"/>
      <c r="D150" s="285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</row>
    <row r="151" spans="1:26" ht="18.75" customHeight="1" x14ac:dyDescent="0.25">
      <c r="A151" s="287"/>
      <c r="B151" s="285"/>
      <c r="C151" s="286"/>
      <c r="D151" s="285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</row>
    <row r="152" spans="1:26" ht="18.75" customHeight="1" x14ac:dyDescent="0.25">
      <c r="A152" s="287"/>
      <c r="B152" s="285"/>
      <c r="C152" s="286"/>
      <c r="D152" s="285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</row>
    <row r="153" spans="1:26" ht="18.75" customHeight="1" x14ac:dyDescent="0.25">
      <c r="A153" s="287"/>
      <c r="B153" s="285"/>
      <c r="C153" s="286"/>
      <c r="D153" s="285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</row>
    <row r="154" spans="1:26" ht="18.75" customHeight="1" x14ac:dyDescent="0.25">
      <c r="A154" s="287"/>
      <c r="B154" s="285"/>
      <c r="C154" s="286"/>
      <c r="D154" s="285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</row>
    <row r="155" spans="1:26" ht="18.75" customHeight="1" x14ac:dyDescent="0.25">
      <c r="A155" s="287"/>
      <c r="B155" s="285"/>
      <c r="C155" s="286"/>
      <c r="D155" s="285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</row>
    <row r="156" spans="1:26" ht="18.75" customHeight="1" x14ac:dyDescent="0.25">
      <c r="A156" s="287"/>
      <c r="B156" s="285"/>
      <c r="C156" s="286"/>
      <c r="D156" s="285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</row>
    <row r="157" spans="1:26" ht="18.75" customHeight="1" x14ac:dyDescent="0.25">
      <c r="A157" s="287"/>
      <c r="B157" s="285"/>
      <c r="C157" s="286"/>
      <c r="D157" s="285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</row>
    <row r="158" spans="1:26" ht="18.75" customHeight="1" x14ac:dyDescent="0.25">
      <c r="A158" s="287"/>
      <c r="B158" s="285"/>
      <c r="C158" s="286"/>
      <c r="D158" s="285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</row>
    <row r="159" spans="1:26" ht="18.75" customHeight="1" x14ac:dyDescent="0.25">
      <c r="A159" s="287"/>
      <c r="B159" s="285"/>
      <c r="C159" s="286"/>
      <c r="D159" s="285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</row>
    <row r="160" spans="1:26" ht="18.75" customHeight="1" x14ac:dyDescent="0.25">
      <c r="A160" s="287"/>
      <c r="B160" s="285"/>
      <c r="C160" s="286"/>
      <c r="D160" s="285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</row>
    <row r="161" spans="1:26" ht="18.75" customHeight="1" x14ac:dyDescent="0.25">
      <c r="A161" s="287"/>
      <c r="B161" s="285"/>
      <c r="C161" s="286"/>
      <c r="D161" s="285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</row>
    <row r="162" spans="1:26" ht="18.75" customHeight="1" x14ac:dyDescent="0.25">
      <c r="A162" s="287"/>
      <c r="B162" s="285"/>
      <c r="C162" s="286"/>
      <c r="D162" s="285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</row>
    <row r="163" spans="1:26" ht="18.75" customHeight="1" x14ac:dyDescent="0.25">
      <c r="A163" s="287"/>
      <c r="B163" s="285"/>
      <c r="C163" s="286"/>
      <c r="D163" s="285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</row>
    <row r="164" spans="1:26" ht="18.75" customHeight="1" x14ac:dyDescent="0.25">
      <c r="A164" s="287"/>
      <c r="B164" s="285"/>
      <c r="C164" s="286"/>
      <c r="D164" s="285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</row>
    <row r="165" spans="1:26" ht="18.75" customHeight="1" x14ac:dyDescent="0.25">
      <c r="A165" s="287"/>
      <c r="B165" s="285"/>
      <c r="C165" s="286"/>
      <c r="D165" s="285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</row>
    <row r="166" spans="1:26" ht="18.75" customHeight="1" x14ac:dyDescent="0.25">
      <c r="A166" s="287"/>
      <c r="B166" s="285"/>
      <c r="C166" s="286"/>
      <c r="D166" s="285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</row>
    <row r="167" spans="1:26" ht="18.75" customHeight="1" x14ac:dyDescent="0.25">
      <c r="A167" s="287"/>
      <c r="B167" s="285"/>
      <c r="C167" s="286"/>
      <c r="D167" s="285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</row>
    <row r="168" spans="1:26" ht="18.75" customHeight="1" x14ac:dyDescent="0.25">
      <c r="A168" s="287"/>
      <c r="B168" s="285"/>
      <c r="C168" s="286"/>
      <c r="D168" s="285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</row>
    <row r="169" spans="1:26" ht="18.75" customHeight="1" x14ac:dyDescent="0.25">
      <c r="A169" s="287"/>
      <c r="B169" s="285"/>
      <c r="C169" s="286"/>
      <c r="D169" s="285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</row>
    <row r="170" spans="1:26" ht="18.75" customHeight="1" x14ac:dyDescent="0.25">
      <c r="A170" s="287"/>
      <c r="B170" s="285"/>
      <c r="C170" s="286"/>
      <c r="D170" s="285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</row>
    <row r="171" spans="1:26" ht="18.75" customHeight="1" x14ac:dyDescent="0.25">
      <c r="A171" s="287"/>
      <c r="B171" s="285"/>
      <c r="C171" s="286"/>
      <c r="D171" s="285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</row>
    <row r="172" spans="1:26" ht="18.75" customHeight="1" x14ac:dyDescent="0.25">
      <c r="A172" s="287"/>
      <c r="B172" s="285"/>
      <c r="C172" s="286"/>
      <c r="D172" s="285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</row>
    <row r="173" spans="1:26" ht="18.75" customHeight="1" x14ac:dyDescent="0.25">
      <c r="A173" s="287"/>
      <c r="B173" s="285"/>
      <c r="C173" s="286"/>
      <c r="D173" s="285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</row>
    <row r="174" spans="1:26" ht="18.75" customHeight="1" x14ac:dyDescent="0.25">
      <c r="A174" s="287"/>
      <c r="B174" s="285"/>
      <c r="C174" s="286"/>
      <c r="D174" s="285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</row>
    <row r="175" spans="1:26" ht="18.75" customHeight="1" x14ac:dyDescent="0.25">
      <c r="A175" s="287"/>
      <c r="B175" s="285"/>
      <c r="C175" s="286"/>
      <c r="D175" s="285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</row>
    <row r="176" spans="1:26" ht="18.75" customHeight="1" x14ac:dyDescent="0.25">
      <c r="A176" s="287"/>
      <c r="B176" s="285"/>
      <c r="C176" s="286"/>
      <c r="D176" s="285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</row>
    <row r="177" spans="1:26" ht="18.75" customHeight="1" x14ac:dyDescent="0.25">
      <c r="A177" s="287"/>
      <c r="B177" s="285"/>
      <c r="C177" s="286"/>
      <c r="D177" s="285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</row>
    <row r="178" spans="1:26" ht="18.75" customHeight="1" x14ac:dyDescent="0.25">
      <c r="A178" s="287"/>
      <c r="B178" s="285"/>
      <c r="C178" s="286"/>
      <c r="D178" s="285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</row>
    <row r="179" spans="1:26" ht="18.75" customHeight="1" x14ac:dyDescent="0.25">
      <c r="A179" s="287"/>
      <c r="B179" s="285"/>
      <c r="C179" s="286"/>
      <c r="D179" s="285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</row>
    <row r="180" spans="1:26" ht="18.75" customHeight="1" x14ac:dyDescent="0.25">
      <c r="A180" s="287"/>
      <c r="B180" s="285"/>
      <c r="C180" s="286"/>
      <c r="D180" s="285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</row>
    <row r="181" spans="1:26" ht="18.75" customHeight="1" x14ac:dyDescent="0.25">
      <c r="A181" s="287"/>
      <c r="B181" s="285"/>
      <c r="C181" s="286"/>
      <c r="D181" s="285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</row>
    <row r="182" spans="1:26" ht="18.75" customHeight="1" x14ac:dyDescent="0.25">
      <c r="A182" s="287"/>
      <c r="B182" s="285"/>
      <c r="C182" s="286"/>
      <c r="D182" s="285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</row>
    <row r="183" spans="1:26" ht="18.75" customHeight="1" x14ac:dyDescent="0.25">
      <c r="A183" s="287"/>
      <c r="B183" s="285"/>
      <c r="C183" s="286"/>
      <c r="D183" s="285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</row>
    <row r="184" spans="1:26" ht="18.75" customHeight="1" x14ac:dyDescent="0.25">
      <c r="A184" s="287"/>
      <c r="B184" s="285"/>
      <c r="C184" s="286"/>
      <c r="D184" s="285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</row>
    <row r="185" spans="1:26" ht="18.75" customHeight="1" x14ac:dyDescent="0.25">
      <c r="A185" s="287"/>
      <c r="B185" s="285"/>
      <c r="C185" s="286"/>
      <c r="D185" s="285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</row>
    <row r="186" spans="1:26" ht="18.75" customHeight="1" x14ac:dyDescent="0.25">
      <c r="A186" s="287"/>
      <c r="B186" s="285"/>
      <c r="C186" s="286"/>
      <c r="D186" s="285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</row>
    <row r="187" spans="1:26" ht="18.75" customHeight="1" x14ac:dyDescent="0.25">
      <c r="A187" s="287"/>
      <c r="B187" s="285"/>
      <c r="C187" s="286"/>
      <c r="D187" s="285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</row>
    <row r="188" spans="1:26" ht="18.75" customHeight="1" x14ac:dyDescent="0.25">
      <c r="A188" s="287"/>
      <c r="B188" s="285"/>
      <c r="C188" s="286"/>
      <c r="D188" s="285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</row>
    <row r="189" spans="1:26" ht="18.75" customHeight="1" x14ac:dyDescent="0.25">
      <c r="A189" s="287"/>
      <c r="B189" s="285"/>
      <c r="C189" s="286"/>
      <c r="D189" s="285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</row>
    <row r="190" spans="1:26" ht="18.75" customHeight="1" x14ac:dyDescent="0.25">
      <c r="A190" s="287"/>
      <c r="B190" s="285"/>
      <c r="C190" s="286"/>
      <c r="D190" s="285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</row>
    <row r="191" spans="1:26" ht="18.75" customHeight="1" x14ac:dyDescent="0.25">
      <c r="A191" s="287"/>
      <c r="B191" s="285"/>
      <c r="C191" s="286"/>
      <c r="D191" s="285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</row>
    <row r="192" spans="1:26" ht="18.75" customHeight="1" x14ac:dyDescent="0.25">
      <c r="A192" s="287"/>
      <c r="B192" s="285"/>
      <c r="C192" s="286"/>
      <c r="D192" s="285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</row>
    <row r="193" spans="1:26" ht="18.75" customHeight="1" x14ac:dyDescent="0.25">
      <c r="A193" s="287"/>
      <c r="B193" s="285"/>
      <c r="C193" s="286"/>
      <c r="D193" s="285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</row>
    <row r="194" spans="1:26" ht="18.75" customHeight="1" x14ac:dyDescent="0.25">
      <c r="A194" s="287"/>
      <c r="B194" s="285"/>
      <c r="C194" s="286"/>
      <c r="D194" s="285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</row>
    <row r="195" spans="1:26" ht="18.75" customHeight="1" x14ac:dyDescent="0.25">
      <c r="A195" s="287"/>
      <c r="B195" s="285"/>
      <c r="C195" s="286"/>
      <c r="D195" s="285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</row>
    <row r="196" spans="1:26" ht="18.75" customHeight="1" x14ac:dyDescent="0.25">
      <c r="A196" s="287"/>
      <c r="B196" s="285"/>
      <c r="C196" s="286"/>
      <c r="D196" s="285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</row>
    <row r="197" spans="1:26" ht="18.75" customHeight="1" x14ac:dyDescent="0.25">
      <c r="A197" s="287"/>
      <c r="B197" s="285"/>
      <c r="C197" s="286"/>
      <c r="D197" s="285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</row>
    <row r="198" spans="1:26" ht="18.75" customHeight="1" x14ac:dyDescent="0.25">
      <c r="A198" s="287"/>
      <c r="B198" s="285"/>
      <c r="C198" s="286"/>
      <c r="D198" s="285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</row>
    <row r="199" spans="1:26" ht="18.75" customHeight="1" x14ac:dyDescent="0.25">
      <c r="A199" s="287"/>
      <c r="B199" s="285"/>
      <c r="C199" s="286"/>
      <c r="D199" s="285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</row>
    <row r="200" spans="1:26" ht="18.75" customHeight="1" x14ac:dyDescent="0.25">
      <c r="A200" s="287"/>
      <c r="B200" s="285"/>
      <c r="C200" s="286"/>
      <c r="D200" s="285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</row>
    <row r="201" spans="1:26" ht="18.75" customHeight="1" x14ac:dyDescent="0.25">
      <c r="A201" s="287"/>
      <c r="B201" s="285"/>
      <c r="C201" s="286"/>
      <c r="D201" s="285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</row>
    <row r="202" spans="1:26" ht="18.75" customHeight="1" x14ac:dyDescent="0.25">
      <c r="A202" s="287"/>
      <c r="B202" s="285"/>
      <c r="C202" s="286"/>
      <c r="D202" s="285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</row>
    <row r="203" spans="1:26" ht="18.75" customHeight="1" x14ac:dyDescent="0.25">
      <c r="A203" s="287"/>
      <c r="B203" s="285"/>
      <c r="C203" s="286"/>
      <c r="D203" s="285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</row>
    <row r="204" spans="1:26" ht="18.75" customHeight="1" x14ac:dyDescent="0.25">
      <c r="A204" s="287"/>
      <c r="B204" s="285"/>
      <c r="C204" s="286"/>
      <c r="D204" s="285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</row>
    <row r="205" spans="1:26" ht="18.75" customHeight="1" x14ac:dyDescent="0.25">
      <c r="A205" s="287"/>
      <c r="B205" s="285"/>
      <c r="C205" s="286"/>
      <c r="D205" s="285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</row>
    <row r="206" spans="1:26" ht="18.75" customHeight="1" x14ac:dyDescent="0.25">
      <c r="A206" s="287"/>
      <c r="B206" s="285"/>
      <c r="C206" s="286"/>
      <c r="D206" s="285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</row>
    <row r="207" spans="1:26" ht="18.75" customHeight="1" x14ac:dyDescent="0.25">
      <c r="A207" s="287"/>
      <c r="B207" s="285"/>
      <c r="C207" s="286"/>
      <c r="D207" s="285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</row>
    <row r="208" spans="1:26" ht="18.75" customHeight="1" x14ac:dyDescent="0.25">
      <c r="A208" s="287"/>
      <c r="B208" s="285"/>
      <c r="C208" s="286"/>
      <c r="D208" s="285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</row>
    <row r="209" spans="1:26" ht="18.75" customHeight="1" x14ac:dyDescent="0.25">
      <c r="A209" s="287"/>
      <c r="B209" s="285"/>
      <c r="C209" s="286"/>
      <c r="D209" s="285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</row>
    <row r="210" spans="1:26" ht="18.75" customHeight="1" x14ac:dyDescent="0.25">
      <c r="A210" s="287"/>
      <c r="B210" s="285"/>
      <c r="C210" s="286"/>
      <c r="D210" s="285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</row>
    <row r="211" spans="1:26" ht="18.75" customHeight="1" x14ac:dyDescent="0.25">
      <c r="A211" s="287"/>
      <c r="B211" s="285"/>
      <c r="C211" s="286"/>
      <c r="D211" s="285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</row>
    <row r="212" spans="1:26" ht="18.75" customHeight="1" x14ac:dyDescent="0.25">
      <c r="A212" s="287"/>
      <c r="B212" s="285"/>
      <c r="C212" s="286"/>
      <c r="D212" s="285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</row>
    <row r="213" spans="1:26" ht="18.75" customHeight="1" x14ac:dyDescent="0.25">
      <c r="A213" s="287"/>
      <c r="B213" s="285"/>
      <c r="C213" s="286"/>
      <c r="D213" s="285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</row>
    <row r="214" spans="1:26" ht="18.75" customHeight="1" x14ac:dyDescent="0.25">
      <c r="A214" s="287"/>
      <c r="B214" s="285"/>
      <c r="C214" s="286"/>
      <c r="D214" s="285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</row>
    <row r="215" spans="1:26" ht="18.75" customHeight="1" x14ac:dyDescent="0.25">
      <c r="A215" s="287"/>
      <c r="B215" s="285"/>
      <c r="C215" s="286"/>
      <c r="D215" s="285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</row>
    <row r="216" spans="1:26" ht="18.75" customHeight="1" x14ac:dyDescent="0.25">
      <c r="A216" s="287"/>
      <c r="B216" s="285"/>
      <c r="C216" s="286"/>
      <c r="D216" s="285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</row>
    <row r="217" spans="1:26" ht="18.75" customHeight="1" x14ac:dyDescent="0.25">
      <c r="A217" s="287"/>
      <c r="B217" s="285"/>
      <c r="C217" s="286"/>
      <c r="D217" s="285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</row>
    <row r="218" spans="1:26" ht="18.75" customHeight="1" x14ac:dyDescent="0.25">
      <c r="A218" s="287"/>
      <c r="B218" s="285"/>
      <c r="C218" s="286"/>
      <c r="D218" s="285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</row>
    <row r="219" spans="1:26" ht="18.75" customHeight="1" x14ac:dyDescent="0.25">
      <c r="A219" s="287"/>
      <c r="B219" s="285"/>
      <c r="C219" s="286"/>
      <c r="D219" s="285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</row>
    <row r="220" spans="1:26" ht="18.75" customHeight="1" x14ac:dyDescent="0.25">
      <c r="A220" s="287"/>
      <c r="B220" s="285"/>
      <c r="C220" s="286"/>
      <c r="D220" s="285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</row>
    <row r="221" spans="1:26" ht="18.75" customHeight="1" x14ac:dyDescent="0.25">
      <c r="A221" s="287"/>
      <c r="B221" s="285"/>
      <c r="C221" s="286"/>
      <c r="D221" s="285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</row>
    <row r="222" spans="1:26" ht="18.75" customHeight="1" x14ac:dyDescent="0.25">
      <c r="A222" s="287"/>
      <c r="B222" s="285"/>
      <c r="C222" s="286"/>
      <c r="D222" s="285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</row>
    <row r="223" spans="1:26" ht="18.75" customHeight="1" x14ac:dyDescent="0.25">
      <c r="A223" s="287"/>
      <c r="B223" s="285"/>
      <c r="C223" s="286"/>
      <c r="D223" s="285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</row>
    <row r="224" spans="1:26" ht="18.75" customHeight="1" x14ac:dyDescent="0.25">
      <c r="A224" s="287"/>
      <c r="B224" s="285"/>
      <c r="C224" s="286"/>
      <c r="D224" s="285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</row>
    <row r="225" spans="1:26" ht="18.75" customHeight="1" x14ac:dyDescent="0.25">
      <c r="A225" s="287"/>
      <c r="B225" s="285"/>
      <c r="C225" s="286"/>
      <c r="D225" s="285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</row>
    <row r="226" spans="1:26" ht="18.75" customHeight="1" x14ac:dyDescent="0.25">
      <c r="A226" s="287"/>
      <c r="B226" s="285"/>
      <c r="C226" s="286"/>
      <c r="D226" s="285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</row>
    <row r="227" spans="1:26" ht="18.75" customHeight="1" x14ac:dyDescent="0.25">
      <c r="A227" s="287"/>
      <c r="B227" s="285"/>
      <c r="C227" s="286"/>
      <c r="D227" s="285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</row>
    <row r="228" spans="1:26" ht="18.75" customHeight="1" x14ac:dyDescent="0.25">
      <c r="A228" s="287"/>
      <c r="B228" s="285"/>
      <c r="C228" s="286"/>
      <c r="D228" s="285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</row>
    <row r="229" spans="1:26" ht="18.75" customHeight="1" x14ac:dyDescent="0.25">
      <c r="A229" s="287"/>
      <c r="B229" s="285"/>
      <c r="C229" s="286"/>
      <c r="D229" s="285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</row>
    <row r="230" spans="1:26" ht="18.75" customHeight="1" x14ac:dyDescent="0.25">
      <c r="A230" s="287"/>
      <c r="B230" s="285"/>
      <c r="C230" s="286"/>
      <c r="D230" s="285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</row>
    <row r="231" spans="1:26" ht="18.75" customHeight="1" x14ac:dyDescent="0.25">
      <c r="A231" s="287"/>
      <c r="B231" s="285"/>
      <c r="C231" s="286"/>
      <c r="D231" s="285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</row>
    <row r="232" spans="1:26" ht="18.75" customHeight="1" x14ac:dyDescent="0.25">
      <c r="A232" s="287"/>
      <c r="B232" s="285"/>
      <c r="C232" s="286"/>
      <c r="D232" s="285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</row>
    <row r="233" spans="1:26" ht="18.75" customHeight="1" x14ac:dyDescent="0.25">
      <c r="A233" s="287"/>
      <c r="B233" s="285"/>
      <c r="C233" s="286"/>
      <c r="D233" s="285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</row>
    <row r="234" spans="1:26" ht="18.75" customHeight="1" x14ac:dyDescent="0.25">
      <c r="A234" s="287"/>
      <c r="B234" s="285"/>
      <c r="C234" s="286"/>
      <c r="D234" s="285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</row>
    <row r="235" spans="1:26" ht="18.75" customHeight="1" x14ac:dyDescent="0.25">
      <c r="A235" s="287"/>
      <c r="B235" s="285"/>
      <c r="C235" s="286"/>
      <c r="D235" s="285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</row>
    <row r="236" spans="1:26" ht="18.75" customHeight="1" x14ac:dyDescent="0.25">
      <c r="A236" s="287"/>
      <c r="B236" s="285"/>
      <c r="C236" s="286"/>
      <c r="D236" s="285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</row>
    <row r="237" spans="1:26" ht="18.75" customHeight="1" x14ac:dyDescent="0.25">
      <c r="A237" s="287"/>
      <c r="B237" s="285"/>
      <c r="C237" s="286"/>
      <c r="D237" s="285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</row>
    <row r="238" spans="1:26" ht="18.75" customHeight="1" x14ac:dyDescent="0.25">
      <c r="A238" s="287"/>
      <c r="B238" s="285"/>
      <c r="C238" s="286"/>
      <c r="D238" s="285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</row>
    <row r="239" spans="1:26" ht="18.75" customHeight="1" x14ac:dyDescent="0.25">
      <c r="A239" s="287"/>
      <c r="B239" s="285"/>
      <c r="C239" s="286"/>
      <c r="D239" s="285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</row>
    <row r="240" spans="1:26" ht="18.75" customHeight="1" x14ac:dyDescent="0.25">
      <c r="A240" s="287"/>
      <c r="B240" s="285"/>
      <c r="C240" s="286"/>
      <c r="D240" s="285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</row>
    <row r="241" spans="1:26" ht="18.75" customHeight="1" x14ac:dyDescent="0.25">
      <c r="A241" s="287"/>
      <c r="B241" s="285"/>
      <c r="C241" s="286"/>
      <c r="D241" s="285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</row>
    <row r="242" spans="1:26" ht="18.75" customHeight="1" x14ac:dyDescent="0.25">
      <c r="A242" s="287"/>
      <c r="B242" s="285"/>
      <c r="C242" s="286"/>
      <c r="D242" s="285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</row>
    <row r="243" spans="1:26" ht="18.75" customHeight="1" x14ac:dyDescent="0.25">
      <c r="A243" s="287"/>
      <c r="B243" s="285"/>
      <c r="C243" s="286"/>
      <c r="D243" s="285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</row>
    <row r="244" spans="1:26" ht="18.75" customHeight="1" x14ac:dyDescent="0.25">
      <c r="A244" s="287"/>
      <c r="B244" s="285"/>
      <c r="C244" s="286"/>
      <c r="D244" s="285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</row>
    <row r="245" spans="1:26" ht="18.75" customHeight="1" x14ac:dyDescent="0.25">
      <c r="A245" s="287"/>
      <c r="B245" s="285"/>
      <c r="C245" s="286"/>
      <c r="D245" s="285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</row>
    <row r="246" spans="1:26" ht="18.75" customHeight="1" x14ac:dyDescent="0.25">
      <c r="A246" s="287"/>
      <c r="B246" s="285"/>
      <c r="C246" s="286"/>
      <c r="D246" s="285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</row>
    <row r="247" spans="1:26" ht="18.75" customHeight="1" x14ac:dyDescent="0.25">
      <c r="A247" s="287"/>
      <c r="B247" s="285"/>
      <c r="C247" s="286"/>
      <c r="D247" s="285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</row>
    <row r="248" spans="1:26" ht="18.75" customHeight="1" x14ac:dyDescent="0.25">
      <c r="A248" s="287"/>
      <c r="B248" s="285"/>
      <c r="C248" s="286"/>
      <c r="D248" s="285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</row>
    <row r="249" spans="1:26" ht="18.75" customHeight="1" x14ac:dyDescent="0.25">
      <c r="A249" s="287"/>
      <c r="B249" s="285"/>
      <c r="C249" s="286"/>
      <c r="D249" s="285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</row>
    <row r="250" spans="1:26" ht="18.75" customHeight="1" x14ac:dyDescent="0.25">
      <c r="A250" s="287"/>
      <c r="B250" s="285"/>
      <c r="C250" s="286"/>
      <c r="D250" s="285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</row>
    <row r="251" spans="1:26" ht="18.75" customHeight="1" x14ac:dyDescent="0.25">
      <c r="A251" s="287"/>
      <c r="B251" s="285"/>
      <c r="C251" s="286"/>
      <c r="D251" s="285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</row>
    <row r="252" spans="1:26" ht="18.75" customHeight="1" x14ac:dyDescent="0.25">
      <c r="A252" s="287"/>
      <c r="B252" s="285"/>
      <c r="C252" s="286"/>
      <c r="D252" s="285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</row>
    <row r="253" spans="1:26" ht="18.75" customHeight="1" x14ac:dyDescent="0.25">
      <c r="A253" s="287"/>
      <c r="B253" s="285"/>
      <c r="C253" s="286"/>
      <c r="D253" s="285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</row>
    <row r="254" spans="1:26" ht="18.75" customHeight="1" x14ac:dyDescent="0.25">
      <c r="A254" s="287"/>
      <c r="B254" s="285"/>
      <c r="C254" s="286"/>
      <c r="D254" s="285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</row>
    <row r="255" spans="1:26" ht="18.75" customHeight="1" x14ac:dyDescent="0.25">
      <c r="A255" s="287"/>
      <c r="B255" s="285"/>
      <c r="C255" s="286"/>
      <c r="D255" s="285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</row>
    <row r="256" spans="1:26" ht="18.75" customHeight="1" x14ac:dyDescent="0.25">
      <c r="A256" s="287"/>
      <c r="B256" s="285"/>
      <c r="C256" s="286"/>
      <c r="D256" s="285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</row>
    <row r="257" spans="1:26" ht="18.75" customHeight="1" x14ac:dyDescent="0.25">
      <c r="A257" s="287"/>
      <c r="B257" s="285"/>
      <c r="C257" s="286"/>
      <c r="D257" s="285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</row>
    <row r="258" spans="1:26" ht="18.75" customHeight="1" x14ac:dyDescent="0.25">
      <c r="A258" s="287"/>
      <c r="B258" s="285"/>
      <c r="C258" s="286"/>
      <c r="D258" s="285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</row>
    <row r="259" spans="1:26" ht="18.75" customHeight="1" x14ac:dyDescent="0.25">
      <c r="A259" s="287"/>
      <c r="B259" s="285"/>
      <c r="C259" s="286"/>
      <c r="D259" s="285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</row>
    <row r="260" spans="1:26" ht="18.75" customHeight="1" x14ac:dyDescent="0.25">
      <c r="A260" s="287"/>
      <c r="B260" s="285"/>
      <c r="C260" s="286"/>
      <c r="D260" s="285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</row>
    <row r="261" spans="1:26" ht="18.75" customHeight="1" x14ac:dyDescent="0.25">
      <c r="A261" s="287"/>
      <c r="B261" s="285"/>
      <c r="C261" s="286"/>
      <c r="D261" s="285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</row>
    <row r="262" spans="1:26" ht="18.75" customHeight="1" x14ac:dyDescent="0.25">
      <c r="A262" s="287"/>
      <c r="B262" s="285"/>
      <c r="C262" s="286"/>
      <c r="D262" s="285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</row>
    <row r="263" spans="1:26" ht="18.75" customHeight="1" x14ac:dyDescent="0.25">
      <c r="A263" s="287"/>
      <c r="B263" s="285"/>
      <c r="C263" s="286"/>
      <c r="D263" s="285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</row>
    <row r="264" spans="1:26" ht="18.75" customHeight="1" x14ac:dyDescent="0.25">
      <c r="A264" s="287"/>
      <c r="B264" s="285"/>
      <c r="C264" s="286"/>
      <c r="D264" s="285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</row>
    <row r="265" spans="1:26" ht="18.75" customHeight="1" x14ac:dyDescent="0.25">
      <c r="A265" s="287"/>
      <c r="B265" s="285"/>
      <c r="C265" s="286"/>
      <c r="D265" s="285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</row>
    <row r="266" spans="1:26" ht="18.75" customHeight="1" x14ac:dyDescent="0.25">
      <c r="A266" s="287"/>
      <c r="B266" s="285"/>
      <c r="C266" s="286"/>
      <c r="D266" s="285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</row>
    <row r="267" spans="1:26" ht="18.75" customHeight="1" x14ac:dyDescent="0.25">
      <c r="A267" s="287"/>
      <c r="B267" s="285"/>
      <c r="C267" s="286"/>
      <c r="D267" s="285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</row>
    <row r="268" spans="1:26" ht="18.75" customHeight="1" x14ac:dyDescent="0.25">
      <c r="A268" s="287"/>
      <c r="B268" s="285"/>
      <c r="C268" s="286"/>
      <c r="D268" s="285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</row>
    <row r="269" spans="1:26" ht="18.75" customHeight="1" x14ac:dyDescent="0.25">
      <c r="A269" s="287"/>
      <c r="B269" s="285"/>
      <c r="C269" s="286"/>
      <c r="D269" s="285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</row>
    <row r="270" spans="1:26" ht="18.75" customHeight="1" x14ac:dyDescent="0.25">
      <c r="A270" s="287"/>
      <c r="B270" s="285"/>
      <c r="C270" s="286"/>
      <c r="D270" s="285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</row>
    <row r="271" spans="1:26" ht="18.75" customHeight="1" x14ac:dyDescent="0.25">
      <c r="A271" s="287"/>
      <c r="B271" s="285"/>
      <c r="C271" s="286"/>
      <c r="D271" s="285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</row>
    <row r="272" spans="1:26" ht="18.75" customHeight="1" x14ac:dyDescent="0.25">
      <c r="A272" s="287"/>
      <c r="B272" s="285"/>
      <c r="C272" s="286"/>
      <c r="D272" s="285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</row>
    <row r="273" spans="1:26" ht="18.75" customHeight="1" x14ac:dyDescent="0.25">
      <c r="A273" s="287"/>
      <c r="B273" s="285"/>
      <c r="C273" s="286"/>
      <c r="D273" s="285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</row>
    <row r="274" spans="1:26" ht="18.75" customHeight="1" x14ac:dyDescent="0.25">
      <c r="A274" s="287"/>
      <c r="B274" s="285"/>
      <c r="C274" s="286"/>
      <c r="D274" s="285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  <c r="Z274" s="284"/>
    </row>
    <row r="275" spans="1:26" ht="18.75" customHeight="1" x14ac:dyDescent="0.25">
      <c r="A275" s="287"/>
      <c r="B275" s="285"/>
      <c r="C275" s="286"/>
      <c r="D275" s="285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</row>
    <row r="276" spans="1:26" ht="18.75" customHeight="1" x14ac:dyDescent="0.25">
      <c r="A276" s="287"/>
      <c r="B276" s="285"/>
      <c r="C276" s="286"/>
      <c r="D276" s="285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</row>
    <row r="277" spans="1:26" ht="18.75" customHeight="1" x14ac:dyDescent="0.25">
      <c r="A277" s="287"/>
      <c r="B277" s="285"/>
      <c r="C277" s="286"/>
      <c r="D277" s="285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  <c r="Z277" s="284"/>
    </row>
    <row r="278" spans="1:26" ht="18.75" customHeight="1" x14ac:dyDescent="0.25">
      <c r="A278" s="287"/>
      <c r="B278" s="285"/>
      <c r="C278" s="286"/>
      <c r="D278" s="285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  <c r="Z278" s="284"/>
    </row>
    <row r="279" spans="1:26" ht="18.75" customHeight="1" x14ac:dyDescent="0.25">
      <c r="A279" s="287"/>
      <c r="B279" s="285"/>
      <c r="C279" s="286"/>
      <c r="D279" s="285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</row>
    <row r="280" spans="1:26" ht="18.75" customHeight="1" x14ac:dyDescent="0.25">
      <c r="A280" s="287"/>
      <c r="B280" s="285"/>
      <c r="C280" s="286"/>
      <c r="D280" s="285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</row>
    <row r="281" spans="1:26" ht="18.75" customHeight="1" x14ac:dyDescent="0.25">
      <c r="A281" s="287"/>
      <c r="B281" s="285"/>
      <c r="C281" s="286"/>
      <c r="D281" s="285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</row>
    <row r="282" spans="1:26" ht="18.75" customHeight="1" x14ac:dyDescent="0.25">
      <c r="A282" s="287"/>
      <c r="B282" s="285"/>
      <c r="C282" s="286"/>
      <c r="D282" s="285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  <c r="Z282" s="284"/>
    </row>
    <row r="283" spans="1:26" ht="18.75" customHeight="1" x14ac:dyDescent="0.25">
      <c r="A283" s="287"/>
      <c r="B283" s="285"/>
      <c r="C283" s="286"/>
      <c r="D283" s="285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284"/>
    </row>
    <row r="284" spans="1:26" ht="18.75" customHeight="1" x14ac:dyDescent="0.25">
      <c r="A284" s="287"/>
      <c r="B284" s="285"/>
      <c r="C284" s="286"/>
      <c r="D284" s="285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</row>
    <row r="285" spans="1:26" ht="18.75" customHeight="1" x14ac:dyDescent="0.25">
      <c r="A285" s="287"/>
      <c r="B285" s="285"/>
      <c r="C285" s="286"/>
      <c r="D285" s="285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</row>
    <row r="286" spans="1:26" ht="18.75" customHeight="1" x14ac:dyDescent="0.25">
      <c r="A286" s="287"/>
      <c r="B286" s="285"/>
      <c r="C286" s="286"/>
      <c r="D286" s="285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  <c r="Z286" s="284"/>
    </row>
    <row r="287" spans="1:26" ht="18.75" customHeight="1" x14ac:dyDescent="0.25">
      <c r="A287" s="287"/>
      <c r="B287" s="285"/>
      <c r="C287" s="286"/>
      <c r="D287" s="285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</row>
    <row r="288" spans="1:26" ht="18.75" customHeight="1" x14ac:dyDescent="0.25">
      <c r="A288" s="287"/>
      <c r="B288" s="285"/>
      <c r="C288" s="286"/>
      <c r="D288" s="285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  <c r="Z288" s="284"/>
    </row>
    <row r="289" spans="1:26" ht="18.75" customHeight="1" x14ac:dyDescent="0.25">
      <c r="A289" s="287"/>
      <c r="B289" s="285"/>
      <c r="C289" s="286"/>
      <c r="D289" s="285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  <c r="Z289" s="284"/>
    </row>
    <row r="290" spans="1:26" ht="18.75" customHeight="1" x14ac:dyDescent="0.25">
      <c r="A290" s="287"/>
      <c r="B290" s="285"/>
      <c r="C290" s="286"/>
      <c r="D290" s="285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  <c r="Z290" s="284"/>
    </row>
    <row r="291" spans="1:26" ht="18.75" customHeight="1" x14ac:dyDescent="0.25">
      <c r="A291" s="287"/>
      <c r="B291" s="285"/>
      <c r="C291" s="286"/>
      <c r="D291" s="285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</row>
    <row r="292" spans="1:26" ht="18.75" customHeight="1" x14ac:dyDescent="0.25">
      <c r="A292" s="287"/>
      <c r="B292" s="285"/>
      <c r="C292" s="286"/>
      <c r="D292" s="285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</row>
    <row r="293" spans="1:26" ht="18.75" customHeight="1" x14ac:dyDescent="0.25">
      <c r="A293" s="287"/>
      <c r="B293" s="285"/>
      <c r="C293" s="286"/>
      <c r="D293" s="285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</row>
    <row r="294" spans="1:26" ht="18.75" customHeight="1" x14ac:dyDescent="0.25">
      <c r="A294" s="287"/>
      <c r="B294" s="285"/>
      <c r="C294" s="286"/>
      <c r="D294" s="285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</row>
    <row r="295" spans="1:26" ht="18.75" customHeight="1" x14ac:dyDescent="0.25">
      <c r="A295" s="287"/>
      <c r="B295" s="285"/>
      <c r="C295" s="286"/>
      <c r="D295" s="285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</row>
    <row r="296" spans="1:26" ht="18.75" customHeight="1" x14ac:dyDescent="0.25">
      <c r="A296" s="287"/>
      <c r="B296" s="285"/>
      <c r="C296" s="286"/>
      <c r="D296" s="285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  <c r="Z296" s="284"/>
    </row>
    <row r="297" spans="1:26" ht="18.75" customHeight="1" x14ac:dyDescent="0.25">
      <c r="A297" s="287"/>
      <c r="B297" s="285"/>
      <c r="C297" s="286"/>
      <c r="D297" s="285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  <c r="Z297" s="284"/>
    </row>
    <row r="298" spans="1:26" ht="18.75" customHeight="1" x14ac:dyDescent="0.25">
      <c r="A298" s="287"/>
      <c r="B298" s="285"/>
      <c r="C298" s="286"/>
      <c r="D298" s="285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</row>
    <row r="299" spans="1:26" ht="18.75" customHeight="1" x14ac:dyDescent="0.25">
      <c r="A299" s="287"/>
      <c r="B299" s="285"/>
      <c r="C299" s="286"/>
      <c r="D299" s="285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  <c r="Z299" s="284"/>
    </row>
    <row r="300" spans="1:26" ht="18.75" customHeight="1" x14ac:dyDescent="0.25">
      <c r="A300" s="287"/>
      <c r="B300" s="285"/>
      <c r="C300" s="286"/>
      <c r="D300" s="285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  <c r="Z300" s="284"/>
    </row>
    <row r="301" spans="1:26" ht="18.75" customHeight="1" x14ac:dyDescent="0.25">
      <c r="A301" s="287"/>
      <c r="B301" s="285"/>
      <c r="C301" s="286"/>
      <c r="D301" s="285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  <c r="Z301" s="284"/>
    </row>
    <row r="302" spans="1:26" ht="18.75" customHeight="1" x14ac:dyDescent="0.25">
      <c r="A302" s="287"/>
      <c r="B302" s="285"/>
      <c r="C302" s="286"/>
      <c r="D302" s="285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</row>
    <row r="303" spans="1:26" ht="18.75" customHeight="1" x14ac:dyDescent="0.25">
      <c r="A303" s="287"/>
      <c r="B303" s="285"/>
      <c r="C303" s="286"/>
      <c r="D303" s="285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</row>
    <row r="304" spans="1:26" ht="18.75" customHeight="1" x14ac:dyDescent="0.25">
      <c r="A304" s="287"/>
      <c r="B304" s="285"/>
      <c r="C304" s="286"/>
      <c r="D304" s="285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</row>
    <row r="305" spans="1:26" ht="18.75" customHeight="1" x14ac:dyDescent="0.25">
      <c r="A305" s="287"/>
      <c r="B305" s="285"/>
      <c r="C305" s="286"/>
      <c r="D305" s="285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</row>
    <row r="306" spans="1:26" ht="18.75" customHeight="1" x14ac:dyDescent="0.25">
      <c r="A306" s="287"/>
      <c r="B306" s="285"/>
      <c r="C306" s="286"/>
      <c r="D306" s="285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</row>
    <row r="307" spans="1:26" ht="18.75" customHeight="1" x14ac:dyDescent="0.25">
      <c r="A307" s="287"/>
      <c r="B307" s="285"/>
      <c r="C307" s="286"/>
      <c r="D307" s="285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</row>
    <row r="308" spans="1:26" ht="18.75" customHeight="1" x14ac:dyDescent="0.25">
      <c r="A308" s="287"/>
      <c r="B308" s="285"/>
      <c r="C308" s="286"/>
      <c r="D308" s="285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</row>
    <row r="309" spans="1:26" ht="18.75" customHeight="1" x14ac:dyDescent="0.25">
      <c r="A309" s="287"/>
      <c r="B309" s="285"/>
      <c r="C309" s="286"/>
      <c r="D309" s="285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</row>
    <row r="310" spans="1:26" ht="18.75" customHeight="1" x14ac:dyDescent="0.25">
      <c r="A310" s="287"/>
      <c r="B310" s="285"/>
      <c r="C310" s="286"/>
      <c r="D310" s="285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</row>
    <row r="311" spans="1:26" ht="18.75" customHeight="1" x14ac:dyDescent="0.25">
      <c r="A311" s="287"/>
      <c r="B311" s="285"/>
      <c r="C311" s="286"/>
      <c r="D311" s="285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</row>
    <row r="312" spans="1:26" ht="18.75" customHeight="1" x14ac:dyDescent="0.25">
      <c r="A312" s="287"/>
      <c r="B312" s="285"/>
      <c r="C312" s="286"/>
      <c r="D312" s="285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</row>
    <row r="313" spans="1:26" ht="18.75" customHeight="1" x14ac:dyDescent="0.25">
      <c r="A313" s="287"/>
      <c r="B313" s="285"/>
      <c r="C313" s="286"/>
      <c r="D313" s="285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</row>
    <row r="314" spans="1:26" ht="18.75" customHeight="1" x14ac:dyDescent="0.25">
      <c r="A314" s="287"/>
      <c r="B314" s="285"/>
      <c r="C314" s="286"/>
      <c r="D314" s="285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</row>
    <row r="315" spans="1:26" ht="18.75" customHeight="1" x14ac:dyDescent="0.25">
      <c r="A315" s="287"/>
      <c r="B315" s="285"/>
      <c r="C315" s="286"/>
      <c r="D315" s="285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</row>
    <row r="316" spans="1:26" ht="18.75" customHeight="1" x14ac:dyDescent="0.25">
      <c r="A316" s="287"/>
      <c r="B316" s="285"/>
      <c r="C316" s="286"/>
      <c r="D316" s="285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</row>
    <row r="317" spans="1:26" ht="18.75" customHeight="1" x14ac:dyDescent="0.25">
      <c r="A317" s="287"/>
      <c r="B317" s="285"/>
      <c r="C317" s="286"/>
      <c r="D317" s="285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</row>
    <row r="318" spans="1:26" ht="18.75" customHeight="1" x14ac:dyDescent="0.25">
      <c r="A318" s="287"/>
      <c r="B318" s="285"/>
      <c r="C318" s="286"/>
      <c r="D318" s="285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/>
    </row>
    <row r="319" spans="1:26" ht="18.75" customHeight="1" x14ac:dyDescent="0.25">
      <c r="A319" s="287"/>
      <c r="B319" s="285"/>
      <c r="C319" s="286"/>
      <c r="D319" s="285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  <c r="Z319" s="284"/>
    </row>
    <row r="320" spans="1:26" ht="18.75" customHeight="1" x14ac:dyDescent="0.25">
      <c r="A320" s="287"/>
      <c r="B320" s="285"/>
      <c r="C320" s="286"/>
      <c r="D320" s="285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  <c r="Z320" s="284"/>
    </row>
    <row r="321" spans="1:26" ht="18.75" customHeight="1" x14ac:dyDescent="0.25">
      <c r="A321" s="287"/>
      <c r="B321" s="285"/>
      <c r="C321" s="286"/>
      <c r="D321" s="285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  <c r="Z321" s="284"/>
    </row>
    <row r="322" spans="1:26" ht="18.75" customHeight="1" x14ac:dyDescent="0.25">
      <c r="A322" s="287"/>
      <c r="B322" s="285"/>
      <c r="C322" s="286"/>
      <c r="D322" s="285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  <c r="Z322" s="284"/>
    </row>
    <row r="323" spans="1:26" ht="18.75" customHeight="1" x14ac:dyDescent="0.25">
      <c r="A323" s="287"/>
      <c r="B323" s="285"/>
      <c r="C323" s="286"/>
      <c r="D323" s="285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  <c r="Z323" s="284"/>
    </row>
    <row r="324" spans="1:26" ht="18.75" customHeight="1" x14ac:dyDescent="0.25">
      <c r="A324" s="287"/>
      <c r="B324" s="285"/>
      <c r="C324" s="286"/>
      <c r="D324" s="285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  <c r="Z324" s="284"/>
    </row>
    <row r="325" spans="1:26" ht="18.75" customHeight="1" x14ac:dyDescent="0.25">
      <c r="A325" s="287"/>
      <c r="B325" s="285"/>
      <c r="C325" s="286"/>
      <c r="D325" s="285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</row>
    <row r="326" spans="1:26" ht="18.75" customHeight="1" x14ac:dyDescent="0.25">
      <c r="A326" s="287"/>
      <c r="B326" s="285"/>
      <c r="C326" s="286"/>
      <c r="D326" s="285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  <c r="Z326" s="284"/>
    </row>
    <row r="327" spans="1:26" ht="18.75" customHeight="1" x14ac:dyDescent="0.25">
      <c r="A327" s="287"/>
      <c r="B327" s="285"/>
      <c r="C327" s="286"/>
      <c r="D327" s="285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</row>
    <row r="328" spans="1:26" ht="18.75" customHeight="1" x14ac:dyDescent="0.25">
      <c r="A328" s="287"/>
      <c r="B328" s="285"/>
      <c r="C328" s="286"/>
      <c r="D328" s="285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</row>
    <row r="329" spans="1:26" ht="18.75" customHeight="1" x14ac:dyDescent="0.25">
      <c r="A329" s="287"/>
      <c r="B329" s="285"/>
      <c r="C329" s="286"/>
      <c r="D329" s="285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</row>
    <row r="330" spans="1:26" ht="18.75" customHeight="1" x14ac:dyDescent="0.25">
      <c r="A330" s="287"/>
      <c r="B330" s="285"/>
      <c r="C330" s="286"/>
      <c r="D330" s="285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</row>
    <row r="331" spans="1:26" ht="18.75" customHeight="1" x14ac:dyDescent="0.25">
      <c r="A331" s="287"/>
      <c r="B331" s="285"/>
      <c r="C331" s="286"/>
      <c r="D331" s="285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284"/>
    </row>
    <row r="332" spans="1:26" ht="18.75" customHeight="1" x14ac:dyDescent="0.25">
      <c r="A332" s="287"/>
      <c r="B332" s="285"/>
      <c r="C332" s="286"/>
      <c r="D332" s="285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</row>
    <row r="333" spans="1:26" ht="18.75" customHeight="1" x14ac:dyDescent="0.25">
      <c r="A333" s="287"/>
      <c r="B333" s="285"/>
      <c r="C333" s="286"/>
      <c r="D333" s="285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</row>
    <row r="334" spans="1:26" ht="18.75" customHeight="1" x14ac:dyDescent="0.25">
      <c r="A334" s="287"/>
      <c r="B334" s="285"/>
      <c r="C334" s="286"/>
      <c r="D334" s="285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</row>
    <row r="335" spans="1:26" ht="18.75" customHeight="1" x14ac:dyDescent="0.25">
      <c r="A335" s="287"/>
      <c r="B335" s="285"/>
      <c r="C335" s="286"/>
      <c r="D335" s="285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</row>
    <row r="336" spans="1:26" ht="18.75" customHeight="1" x14ac:dyDescent="0.25">
      <c r="A336" s="287"/>
      <c r="B336" s="285"/>
      <c r="C336" s="286"/>
      <c r="D336" s="285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</row>
    <row r="337" spans="1:26" ht="18.75" customHeight="1" x14ac:dyDescent="0.25">
      <c r="A337" s="287"/>
      <c r="B337" s="285"/>
      <c r="C337" s="286"/>
      <c r="D337" s="285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</row>
    <row r="338" spans="1:26" ht="18.75" customHeight="1" x14ac:dyDescent="0.25">
      <c r="A338" s="287"/>
      <c r="B338" s="285"/>
      <c r="C338" s="286"/>
      <c r="D338" s="285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</row>
    <row r="339" spans="1:26" ht="18.75" customHeight="1" x14ac:dyDescent="0.25">
      <c r="A339" s="287"/>
      <c r="B339" s="285"/>
      <c r="C339" s="286"/>
      <c r="D339" s="285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</row>
    <row r="340" spans="1:26" ht="18.75" customHeight="1" x14ac:dyDescent="0.25">
      <c r="A340" s="287"/>
      <c r="B340" s="285"/>
      <c r="C340" s="286"/>
      <c r="D340" s="285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</row>
    <row r="341" spans="1:26" ht="18.75" customHeight="1" x14ac:dyDescent="0.25">
      <c r="A341" s="287"/>
      <c r="B341" s="285"/>
      <c r="C341" s="286"/>
      <c r="D341" s="285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  <c r="Z341" s="284"/>
    </row>
    <row r="342" spans="1:26" ht="18.75" customHeight="1" x14ac:dyDescent="0.25">
      <c r="A342" s="287"/>
      <c r="B342" s="285"/>
      <c r="C342" s="286"/>
      <c r="D342" s="285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  <c r="Z342" s="284"/>
    </row>
    <row r="343" spans="1:26" ht="18.75" customHeight="1" x14ac:dyDescent="0.25">
      <c r="A343" s="287"/>
      <c r="B343" s="285"/>
      <c r="C343" s="286"/>
      <c r="D343" s="285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  <c r="Z343" s="284"/>
    </row>
    <row r="344" spans="1:26" ht="18.75" customHeight="1" x14ac:dyDescent="0.25">
      <c r="A344" s="287"/>
      <c r="B344" s="285"/>
      <c r="C344" s="286"/>
      <c r="D344" s="285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  <c r="Z344" s="284"/>
    </row>
    <row r="345" spans="1:26" ht="18.75" customHeight="1" x14ac:dyDescent="0.25">
      <c r="A345" s="287"/>
      <c r="B345" s="285"/>
      <c r="C345" s="286"/>
      <c r="D345" s="285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</row>
    <row r="346" spans="1:26" ht="18.75" customHeight="1" x14ac:dyDescent="0.25">
      <c r="A346" s="287"/>
      <c r="B346" s="285"/>
      <c r="C346" s="286"/>
      <c r="D346" s="285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  <c r="Z346" s="284"/>
    </row>
    <row r="347" spans="1:26" ht="18.75" customHeight="1" x14ac:dyDescent="0.25">
      <c r="A347" s="287"/>
      <c r="B347" s="285"/>
      <c r="C347" s="286"/>
      <c r="D347" s="285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</row>
    <row r="348" spans="1:26" ht="18.75" customHeight="1" x14ac:dyDescent="0.25">
      <c r="A348" s="287"/>
      <c r="B348" s="285"/>
      <c r="C348" s="286"/>
      <c r="D348" s="285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  <c r="Z348" s="284"/>
    </row>
    <row r="349" spans="1:26" ht="18.75" customHeight="1" x14ac:dyDescent="0.25">
      <c r="A349" s="287"/>
      <c r="B349" s="285"/>
      <c r="C349" s="286"/>
      <c r="D349" s="285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  <c r="Z349" s="284"/>
    </row>
    <row r="350" spans="1:26" ht="18.75" customHeight="1" x14ac:dyDescent="0.25">
      <c r="A350" s="287"/>
      <c r="B350" s="285"/>
      <c r="C350" s="286"/>
      <c r="D350" s="285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  <c r="Z350" s="284"/>
    </row>
    <row r="351" spans="1:26" ht="18.75" customHeight="1" x14ac:dyDescent="0.25">
      <c r="A351" s="287"/>
      <c r="B351" s="285"/>
      <c r="C351" s="286"/>
      <c r="D351" s="285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</row>
    <row r="352" spans="1:26" ht="18.75" customHeight="1" x14ac:dyDescent="0.25">
      <c r="A352" s="287"/>
      <c r="B352" s="285"/>
      <c r="C352" s="286"/>
      <c r="D352" s="285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</row>
    <row r="353" spans="1:26" ht="18.75" customHeight="1" x14ac:dyDescent="0.25">
      <c r="A353" s="287"/>
      <c r="B353" s="285"/>
      <c r="C353" s="286"/>
      <c r="D353" s="285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  <c r="Z353" s="284"/>
    </row>
    <row r="354" spans="1:26" ht="18.75" customHeight="1" x14ac:dyDescent="0.25">
      <c r="A354" s="287"/>
      <c r="B354" s="285"/>
      <c r="C354" s="286"/>
      <c r="D354" s="285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  <c r="Z354" s="284"/>
    </row>
    <row r="355" spans="1:26" ht="18.75" customHeight="1" x14ac:dyDescent="0.25">
      <c r="A355" s="287"/>
      <c r="B355" s="285"/>
      <c r="C355" s="286"/>
      <c r="D355" s="285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  <c r="Z355" s="284"/>
    </row>
    <row r="356" spans="1:26" ht="18.75" customHeight="1" x14ac:dyDescent="0.25">
      <c r="A356" s="287"/>
      <c r="B356" s="285"/>
      <c r="C356" s="286"/>
      <c r="D356" s="285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  <c r="Z356" s="284"/>
    </row>
    <row r="357" spans="1:26" ht="18.75" customHeight="1" x14ac:dyDescent="0.25">
      <c r="A357" s="287"/>
      <c r="B357" s="285"/>
      <c r="C357" s="286"/>
      <c r="D357" s="285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  <c r="Z357" s="284"/>
    </row>
    <row r="358" spans="1:26" ht="18.75" customHeight="1" x14ac:dyDescent="0.25">
      <c r="A358" s="287"/>
      <c r="B358" s="285"/>
      <c r="C358" s="286"/>
      <c r="D358" s="285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  <c r="Z358" s="284"/>
    </row>
    <row r="359" spans="1:26" ht="18.75" customHeight="1" x14ac:dyDescent="0.25">
      <c r="A359" s="287"/>
      <c r="B359" s="285"/>
      <c r="C359" s="286"/>
      <c r="D359" s="285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  <c r="Z359" s="284"/>
    </row>
    <row r="360" spans="1:26" ht="18.75" customHeight="1" x14ac:dyDescent="0.25">
      <c r="A360" s="287"/>
      <c r="B360" s="285"/>
      <c r="C360" s="286"/>
      <c r="D360" s="285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</row>
    <row r="361" spans="1:26" ht="18.75" customHeight="1" x14ac:dyDescent="0.25">
      <c r="A361" s="287"/>
      <c r="B361" s="285"/>
      <c r="C361" s="286"/>
      <c r="D361" s="285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  <c r="Z361" s="284"/>
    </row>
    <row r="362" spans="1:26" ht="18.75" customHeight="1" x14ac:dyDescent="0.25">
      <c r="A362" s="287"/>
      <c r="B362" s="285"/>
      <c r="C362" s="286"/>
      <c r="D362" s="285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  <c r="Z362" s="284"/>
    </row>
    <row r="363" spans="1:26" ht="18.75" customHeight="1" x14ac:dyDescent="0.25">
      <c r="A363" s="287"/>
      <c r="B363" s="285"/>
      <c r="C363" s="286"/>
      <c r="D363" s="285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  <c r="Z363" s="284"/>
    </row>
    <row r="364" spans="1:26" ht="18.75" customHeight="1" x14ac:dyDescent="0.25">
      <c r="A364" s="287"/>
      <c r="B364" s="285"/>
      <c r="C364" s="286"/>
      <c r="D364" s="285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  <c r="Z364" s="284"/>
    </row>
    <row r="365" spans="1:26" ht="18.75" customHeight="1" x14ac:dyDescent="0.25">
      <c r="A365" s="287"/>
      <c r="B365" s="285"/>
      <c r="C365" s="286"/>
      <c r="D365" s="285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  <c r="Z365" s="284"/>
    </row>
    <row r="366" spans="1:26" ht="18.75" customHeight="1" x14ac:dyDescent="0.25">
      <c r="A366" s="287"/>
      <c r="B366" s="285"/>
      <c r="C366" s="286"/>
      <c r="D366" s="285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  <c r="Z366" s="284"/>
    </row>
    <row r="367" spans="1:26" ht="18.75" customHeight="1" x14ac:dyDescent="0.25">
      <c r="A367" s="287"/>
      <c r="B367" s="285"/>
      <c r="C367" s="286"/>
      <c r="D367" s="285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  <c r="Z367" s="284"/>
    </row>
    <row r="368" spans="1:26" ht="18.75" customHeight="1" x14ac:dyDescent="0.25">
      <c r="A368" s="287"/>
      <c r="B368" s="285"/>
      <c r="C368" s="286"/>
      <c r="D368" s="285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  <c r="Z368" s="284"/>
    </row>
    <row r="369" spans="1:26" ht="18.75" customHeight="1" x14ac:dyDescent="0.25">
      <c r="A369" s="287"/>
      <c r="B369" s="285"/>
      <c r="C369" s="286"/>
      <c r="D369" s="285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  <c r="Z369" s="284"/>
    </row>
    <row r="370" spans="1:26" ht="18.75" customHeight="1" x14ac:dyDescent="0.25">
      <c r="A370" s="287"/>
      <c r="B370" s="285"/>
      <c r="C370" s="286"/>
      <c r="D370" s="285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  <c r="Z370" s="284"/>
    </row>
    <row r="371" spans="1:26" ht="18.75" customHeight="1" x14ac:dyDescent="0.25">
      <c r="A371" s="287"/>
      <c r="B371" s="285"/>
      <c r="C371" s="286"/>
      <c r="D371" s="285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  <c r="Z371" s="284"/>
    </row>
    <row r="372" spans="1:26" ht="18.75" customHeight="1" x14ac:dyDescent="0.25">
      <c r="A372" s="287"/>
      <c r="B372" s="285"/>
      <c r="C372" s="286"/>
      <c r="D372" s="285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  <c r="Z372" s="284"/>
    </row>
    <row r="373" spans="1:26" ht="18.75" customHeight="1" x14ac:dyDescent="0.25">
      <c r="A373" s="287"/>
      <c r="B373" s="285"/>
      <c r="C373" s="286"/>
      <c r="D373" s="285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  <c r="Z373" s="284"/>
    </row>
    <row r="374" spans="1:26" ht="18.75" customHeight="1" x14ac:dyDescent="0.25">
      <c r="A374" s="287"/>
      <c r="B374" s="285"/>
      <c r="C374" s="286"/>
      <c r="D374" s="285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  <c r="Z374" s="284"/>
    </row>
    <row r="375" spans="1:26" ht="18.75" customHeight="1" x14ac:dyDescent="0.25">
      <c r="A375" s="287"/>
      <c r="B375" s="285"/>
      <c r="C375" s="286"/>
      <c r="D375" s="285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284"/>
    </row>
    <row r="376" spans="1:26" ht="18.75" customHeight="1" x14ac:dyDescent="0.25">
      <c r="A376" s="287"/>
      <c r="B376" s="285"/>
      <c r="C376" s="286"/>
      <c r="D376" s="285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  <c r="Z376" s="284"/>
    </row>
    <row r="377" spans="1:26" ht="18.75" customHeight="1" x14ac:dyDescent="0.25">
      <c r="A377" s="287"/>
      <c r="B377" s="285"/>
      <c r="C377" s="286"/>
      <c r="D377" s="285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  <c r="Z377" s="284"/>
    </row>
    <row r="378" spans="1:26" ht="18.75" customHeight="1" x14ac:dyDescent="0.25">
      <c r="A378" s="287"/>
      <c r="B378" s="285"/>
      <c r="C378" s="286"/>
      <c r="D378" s="285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</row>
    <row r="379" spans="1:26" ht="18.75" customHeight="1" x14ac:dyDescent="0.25">
      <c r="A379" s="287"/>
      <c r="B379" s="285"/>
      <c r="C379" s="286"/>
      <c r="D379" s="285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</row>
    <row r="380" spans="1:26" ht="18.75" customHeight="1" x14ac:dyDescent="0.25">
      <c r="A380" s="287"/>
      <c r="B380" s="285"/>
      <c r="C380" s="286"/>
      <c r="D380" s="285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</row>
    <row r="381" spans="1:26" ht="18.75" customHeight="1" x14ac:dyDescent="0.25">
      <c r="A381" s="287"/>
      <c r="B381" s="285"/>
      <c r="C381" s="286"/>
      <c r="D381" s="285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  <c r="Z381" s="284"/>
    </row>
    <row r="382" spans="1:26" ht="18.75" customHeight="1" x14ac:dyDescent="0.25">
      <c r="A382" s="287"/>
      <c r="B382" s="285"/>
      <c r="C382" s="286"/>
      <c r="D382" s="285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  <c r="Z382" s="284"/>
    </row>
    <row r="383" spans="1:26" ht="18.75" customHeight="1" x14ac:dyDescent="0.25">
      <c r="A383" s="287"/>
      <c r="B383" s="285"/>
      <c r="C383" s="286"/>
      <c r="D383" s="285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  <c r="Z383" s="284"/>
    </row>
    <row r="384" spans="1:26" ht="18.75" customHeight="1" x14ac:dyDescent="0.25">
      <c r="A384" s="287"/>
      <c r="B384" s="285"/>
      <c r="C384" s="286"/>
      <c r="D384" s="285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  <c r="Z384" s="284"/>
    </row>
    <row r="385" spans="1:26" ht="18.75" customHeight="1" x14ac:dyDescent="0.25">
      <c r="A385" s="287"/>
      <c r="B385" s="285"/>
      <c r="C385" s="286"/>
      <c r="D385" s="285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  <c r="Z385" s="284"/>
    </row>
    <row r="386" spans="1:26" ht="18.75" customHeight="1" x14ac:dyDescent="0.25">
      <c r="A386" s="287"/>
      <c r="B386" s="285"/>
      <c r="C386" s="286"/>
      <c r="D386" s="285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  <c r="Z386" s="284"/>
    </row>
    <row r="387" spans="1:26" ht="18.75" customHeight="1" x14ac:dyDescent="0.25">
      <c r="A387" s="287"/>
      <c r="B387" s="285"/>
      <c r="C387" s="286"/>
      <c r="D387" s="285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  <c r="Z387" s="284"/>
    </row>
    <row r="388" spans="1:26" ht="18.75" customHeight="1" x14ac:dyDescent="0.25">
      <c r="A388" s="287"/>
      <c r="B388" s="285"/>
      <c r="C388" s="286"/>
      <c r="D388" s="285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  <c r="Z388" s="284"/>
    </row>
    <row r="389" spans="1:26" ht="18.75" customHeight="1" x14ac:dyDescent="0.25">
      <c r="A389" s="287"/>
      <c r="B389" s="285"/>
      <c r="C389" s="286"/>
      <c r="D389" s="285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  <c r="Z389" s="284"/>
    </row>
    <row r="390" spans="1:26" ht="18.75" customHeight="1" x14ac:dyDescent="0.25">
      <c r="A390" s="287"/>
      <c r="B390" s="285"/>
      <c r="C390" s="286"/>
      <c r="D390" s="285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  <c r="Z390" s="284"/>
    </row>
    <row r="391" spans="1:26" ht="18.75" customHeight="1" x14ac:dyDescent="0.25">
      <c r="A391" s="287"/>
      <c r="B391" s="285"/>
      <c r="C391" s="286"/>
      <c r="D391" s="285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284"/>
    </row>
    <row r="392" spans="1:26" ht="18.75" customHeight="1" x14ac:dyDescent="0.25">
      <c r="A392" s="287"/>
      <c r="B392" s="285"/>
      <c r="C392" s="286"/>
      <c r="D392" s="285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  <c r="Z392" s="284"/>
    </row>
    <row r="393" spans="1:26" ht="18.75" customHeight="1" x14ac:dyDescent="0.25">
      <c r="A393" s="287"/>
      <c r="B393" s="285"/>
      <c r="C393" s="286"/>
      <c r="D393" s="285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  <c r="Z393" s="284"/>
    </row>
    <row r="394" spans="1:26" ht="18.75" customHeight="1" x14ac:dyDescent="0.25">
      <c r="A394" s="287"/>
      <c r="B394" s="285"/>
      <c r="C394" s="286"/>
      <c r="D394" s="285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  <c r="Z394" s="284"/>
    </row>
    <row r="395" spans="1:26" ht="18.75" customHeight="1" x14ac:dyDescent="0.25">
      <c r="A395" s="287"/>
      <c r="B395" s="285"/>
      <c r="C395" s="286"/>
      <c r="D395" s="285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  <c r="Z395" s="284"/>
    </row>
    <row r="396" spans="1:26" ht="18.75" customHeight="1" x14ac:dyDescent="0.25">
      <c r="A396" s="287"/>
      <c r="B396" s="285"/>
      <c r="C396" s="286"/>
      <c r="D396" s="285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  <c r="Z396" s="284"/>
    </row>
    <row r="397" spans="1:26" ht="18.75" customHeight="1" x14ac:dyDescent="0.25">
      <c r="A397" s="287"/>
      <c r="B397" s="285"/>
      <c r="C397" s="286"/>
      <c r="D397" s="285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  <c r="Z397" s="284"/>
    </row>
    <row r="398" spans="1:26" ht="18.75" customHeight="1" x14ac:dyDescent="0.25">
      <c r="A398" s="287"/>
      <c r="B398" s="285"/>
      <c r="C398" s="286"/>
      <c r="D398" s="285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  <c r="Z398" s="284"/>
    </row>
    <row r="399" spans="1:26" ht="18.75" customHeight="1" x14ac:dyDescent="0.25">
      <c r="A399" s="287"/>
      <c r="B399" s="285"/>
      <c r="C399" s="286"/>
      <c r="D399" s="285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  <c r="Z399" s="284"/>
    </row>
    <row r="400" spans="1:26" ht="18.75" customHeight="1" x14ac:dyDescent="0.25">
      <c r="A400" s="287"/>
      <c r="B400" s="285"/>
      <c r="C400" s="286"/>
      <c r="D400" s="285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  <c r="Z400" s="284"/>
    </row>
    <row r="401" spans="1:26" ht="18.75" customHeight="1" x14ac:dyDescent="0.25">
      <c r="A401" s="287"/>
      <c r="B401" s="285"/>
      <c r="C401" s="286"/>
      <c r="D401" s="285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  <c r="Z401" s="284"/>
    </row>
    <row r="402" spans="1:26" ht="18.75" customHeight="1" x14ac:dyDescent="0.25">
      <c r="A402" s="287"/>
      <c r="B402" s="285"/>
      <c r="C402" s="286"/>
      <c r="D402" s="285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  <c r="Z402" s="284"/>
    </row>
    <row r="403" spans="1:26" ht="18.75" customHeight="1" x14ac:dyDescent="0.25">
      <c r="A403" s="287"/>
      <c r="B403" s="285"/>
      <c r="C403" s="286"/>
      <c r="D403" s="285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  <c r="Z403" s="284"/>
    </row>
    <row r="404" spans="1:26" ht="18.75" customHeight="1" x14ac:dyDescent="0.25">
      <c r="A404" s="287"/>
      <c r="B404" s="285"/>
      <c r="C404" s="286"/>
      <c r="D404" s="285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  <c r="Z404" s="284"/>
    </row>
    <row r="405" spans="1:26" ht="18.75" customHeight="1" x14ac:dyDescent="0.25">
      <c r="A405" s="287"/>
      <c r="B405" s="285"/>
      <c r="C405" s="286"/>
      <c r="D405" s="285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  <c r="Z405" s="284"/>
    </row>
    <row r="406" spans="1:26" ht="18.75" customHeight="1" x14ac:dyDescent="0.25">
      <c r="A406" s="287"/>
      <c r="B406" s="285"/>
      <c r="C406" s="286"/>
      <c r="D406" s="285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  <c r="Z406" s="284"/>
    </row>
    <row r="407" spans="1:26" ht="18.75" customHeight="1" x14ac:dyDescent="0.25">
      <c r="A407" s="287"/>
      <c r="B407" s="285"/>
      <c r="C407" s="286"/>
      <c r="D407" s="285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  <c r="Z407" s="284"/>
    </row>
    <row r="408" spans="1:26" ht="18.75" customHeight="1" x14ac:dyDescent="0.25">
      <c r="A408" s="287"/>
      <c r="B408" s="285"/>
      <c r="C408" s="286"/>
      <c r="D408" s="285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  <c r="Z408" s="284"/>
    </row>
    <row r="409" spans="1:26" ht="18.75" customHeight="1" x14ac:dyDescent="0.25">
      <c r="A409" s="287"/>
      <c r="B409" s="285"/>
      <c r="C409" s="286"/>
      <c r="D409" s="285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  <c r="Z409" s="284"/>
    </row>
    <row r="410" spans="1:26" ht="18.75" customHeight="1" x14ac:dyDescent="0.25">
      <c r="A410" s="287"/>
      <c r="B410" s="285"/>
      <c r="C410" s="286"/>
      <c r="D410" s="285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  <c r="Z410" s="284"/>
    </row>
    <row r="411" spans="1:26" ht="18.75" customHeight="1" x14ac:dyDescent="0.25">
      <c r="A411" s="287"/>
      <c r="B411" s="285"/>
      <c r="C411" s="286"/>
      <c r="D411" s="285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  <c r="Z411" s="284"/>
    </row>
    <row r="412" spans="1:26" ht="18.75" customHeight="1" x14ac:dyDescent="0.25">
      <c r="A412" s="287"/>
      <c r="B412" s="285"/>
      <c r="C412" s="286"/>
      <c r="D412" s="285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</row>
    <row r="413" spans="1:26" ht="18.75" customHeight="1" x14ac:dyDescent="0.25">
      <c r="A413" s="287"/>
      <c r="B413" s="285"/>
      <c r="C413" s="286"/>
      <c r="D413" s="285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  <c r="Z413" s="284"/>
    </row>
    <row r="414" spans="1:26" ht="18.75" customHeight="1" x14ac:dyDescent="0.25">
      <c r="A414" s="287"/>
      <c r="B414" s="285"/>
      <c r="C414" s="286"/>
      <c r="D414" s="285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</row>
    <row r="415" spans="1:26" ht="18.75" customHeight="1" x14ac:dyDescent="0.25">
      <c r="A415" s="287"/>
      <c r="B415" s="285"/>
      <c r="C415" s="286"/>
      <c r="D415" s="285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  <c r="Z415" s="284"/>
    </row>
    <row r="416" spans="1:26" ht="18.75" customHeight="1" x14ac:dyDescent="0.25">
      <c r="A416" s="287"/>
      <c r="B416" s="285"/>
      <c r="C416" s="286"/>
      <c r="D416" s="285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</row>
    <row r="417" spans="1:26" ht="18.75" customHeight="1" x14ac:dyDescent="0.25">
      <c r="A417" s="287"/>
      <c r="B417" s="285"/>
      <c r="C417" s="286"/>
      <c r="D417" s="285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  <c r="Z417" s="284"/>
    </row>
    <row r="418" spans="1:26" ht="18.75" customHeight="1" x14ac:dyDescent="0.25">
      <c r="A418" s="287"/>
      <c r="B418" s="285"/>
      <c r="C418" s="286"/>
      <c r="D418" s="285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  <c r="Z418" s="284"/>
    </row>
    <row r="419" spans="1:26" ht="18.75" customHeight="1" x14ac:dyDescent="0.25">
      <c r="A419" s="287"/>
      <c r="B419" s="285"/>
      <c r="C419" s="286"/>
      <c r="D419" s="285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  <c r="Z419" s="284"/>
    </row>
    <row r="420" spans="1:26" ht="18.75" customHeight="1" x14ac:dyDescent="0.25">
      <c r="A420" s="287"/>
      <c r="B420" s="285"/>
      <c r="C420" s="286"/>
      <c r="D420" s="285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  <c r="Z420" s="284"/>
    </row>
    <row r="421" spans="1:26" ht="18.75" customHeight="1" x14ac:dyDescent="0.25">
      <c r="A421" s="287"/>
      <c r="B421" s="285"/>
      <c r="C421" s="286"/>
      <c r="D421" s="285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  <c r="Z421" s="284"/>
    </row>
    <row r="422" spans="1:26" ht="18.75" customHeight="1" x14ac:dyDescent="0.25">
      <c r="A422" s="287"/>
      <c r="B422" s="285"/>
      <c r="C422" s="286"/>
      <c r="D422" s="285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  <c r="Z422" s="284"/>
    </row>
    <row r="423" spans="1:26" ht="18.75" customHeight="1" x14ac:dyDescent="0.25">
      <c r="A423" s="287"/>
      <c r="B423" s="285"/>
      <c r="C423" s="286"/>
      <c r="D423" s="285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</row>
    <row r="424" spans="1:26" ht="18.75" customHeight="1" x14ac:dyDescent="0.25">
      <c r="A424" s="287"/>
      <c r="B424" s="285"/>
      <c r="C424" s="286"/>
      <c r="D424" s="285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  <c r="Z424" s="284"/>
    </row>
    <row r="425" spans="1:26" ht="18.75" customHeight="1" x14ac:dyDescent="0.25">
      <c r="A425" s="287"/>
      <c r="B425" s="285"/>
      <c r="C425" s="286"/>
      <c r="D425" s="285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  <c r="Z425" s="284"/>
    </row>
    <row r="426" spans="1:26" ht="18.75" customHeight="1" x14ac:dyDescent="0.25">
      <c r="A426" s="287"/>
      <c r="B426" s="285"/>
      <c r="C426" s="286"/>
      <c r="D426" s="285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  <c r="Z426" s="284"/>
    </row>
    <row r="427" spans="1:26" ht="18.75" customHeight="1" x14ac:dyDescent="0.25">
      <c r="A427" s="287"/>
      <c r="B427" s="285"/>
      <c r="C427" s="286"/>
      <c r="D427" s="285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  <c r="Z427" s="284"/>
    </row>
    <row r="428" spans="1:26" ht="18.75" customHeight="1" x14ac:dyDescent="0.25">
      <c r="A428" s="287"/>
      <c r="B428" s="285"/>
      <c r="C428" s="286"/>
      <c r="D428" s="285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  <c r="Z428" s="284"/>
    </row>
    <row r="429" spans="1:26" ht="18.75" customHeight="1" x14ac:dyDescent="0.25">
      <c r="A429" s="287"/>
      <c r="B429" s="285"/>
      <c r="C429" s="286"/>
      <c r="D429" s="285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  <c r="Z429" s="284"/>
    </row>
    <row r="430" spans="1:26" ht="18.75" customHeight="1" x14ac:dyDescent="0.25">
      <c r="A430" s="287"/>
      <c r="B430" s="285"/>
      <c r="C430" s="286"/>
      <c r="D430" s="285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  <c r="Z430" s="284"/>
    </row>
    <row r="431" spans="1:26" ht="18.75" customHeight="1" x14ac:dyDescent="0.25">
      <c r="A431" s="287"/>
      <c r="B431" s="285"/>
      <c r="C431" s="286"/>
      <c r="D431" s="285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</row>
    <row r="432" spans="1:26" ht="18.75" customHeight="1" x14ac:dyDescent="0.25">
      <c r="A432" s="287"/>
      <c r="B432" s="285"/>
      <c r="C432" s="286"/>
      <c r="D432" s="285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</row>
    <row r="433" spans="1:26" ht="18.75" customHeight="1" x14ac:dyDescent="0.25">
      <c r="A433" s="287"/>
      <c r="B433" s="285"/>
      <c r="C433" s="286"/>
      <c r="D433" s="285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  <c r="Z433" s="284"/>
    </row>
    <row r="434" spans="1:26" ht="18.75" customHeight="1" x14ac:dyDescent="0.25">
      <c r="A434" s="287"/>
      <c r="B434" s="285"/>
      <c r="C434" s="286"/>
      <c r="D434" s="285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  <c r="Z434" s="284"/>
    </row>
    <row r="435" spans="1:26" ht="18.75" customHeight="1" x14ac:dyDescent="0.25">
      <c r="A435" s="287"/>
      <c r="B435" s="285"/>
      <c r="C435" s="286"/>
      <c r="D435" s="285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  <c r="Z435" s="284"/>
    </row>
    <row r="436" spans="1:26" ht="18.75" customHeight="1" x14ac:dyDescent="0.25">
      <c r="A436" s="287"/>
      <c r="B436" s="285"/>
      <c r="C436" s="286"/>
      <c r="D436" s="285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  <c r="Z436" s="284"/>
    </row>
    <row r="437" spans="1:26" ht="18.75" customHeight="1" x14ac:dyDescent="0.25">
      <c r="A437" s="287"/>
      <c r="B437" s="285"/>
      <c r="C437" s="286"/>
      <c r="D437" s="285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  <c r="Z437" s="284"/>
    </row>
    <row r="438" spans="1:26" ht="18.75" customHeight="1" x14ac:dyDescent="0.25">
      <c r="A438" s="287"/>
      <c r="B438" s="285"/>
      <c r="C438" s="286"/>
      <c r="D438" s="285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  <c r="Z438" s="284"/>
    </row>
    <row r="439" spans="1:26" ht="18.75" customHeight="1" x14ac:dyDescent="0.25">
      <c r="A439" s="287"/>
      <c r="B439" s="285"/>
      <c r="C439" s="286"/>
      <c r="D439" s="285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  <c r="Z439" s="284"/>
    </row>
    <row r="440" spans="1:26" ht="18.75" customHeight="1" x14ac:dyDescent="0.25">
      <c r="A440" s="287"/>
      <c r="B440" s="285"/>
      <c r="C440" s="286"/>
      <c r="D440" s="285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  <c r="Z440" s="284"/>
    </row>
    <row r="441" spans="1:26" ht="18.75" customHeight="1" x14ac:dyDescent="0.25">
      <c r="A441" s="287"/>
      <c r="B441" s="285"/>
      <c r="C441" s="286"/>
      <c r="D441" s="285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  <c r="Z441" s="284"/>
    </row>
    <row r="442" spans="1:26" ht="18.75" customHeight="1" x14ac:dyDescent="0.25">
      <c r="A442" s="287"/>
      <c r="B442" s="285"/>
      <c r="C442" s="286"/>
      <c r="D442" s="285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  <c r="Z442" s="284"/>
    </row>
    <row r="443" spans="1:26" ht="18.75" customHeight="1" x14ac:dyDescent="0.25">
      <c r="A443" s="287"/>
      <c r="B443" s="285"/>
      <c r="C443" s="286"/>
      <c r="D443" s="285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  <c r="Z443" s="284"/>
    </row>
    <row r="444" spans="1:26" ht="18.75" customHeight="1" x14ac:dyDescent="0.25">
      <c r="A444" s="287"/>
      <c r="B444" s="285"/>
      <c r="C444" s="286"/>
      <c r="D444" s="285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  <c r="Z444" s="284"/>
    </row>
    <row r="445" spans="1:26" ht="18.75" customHeight="1" x14ac:dyDescent="0.25">
      <c r="A445" s="287"/>
      <c r="B445" s="285"/>
      <c r="C445" s="286"/>
      <c r="D445" s="285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  <c r="Z445" s="284"/>
    </row>
    <row r="446" spans="1:26" ht="18.75" customHeight="1" x14ac:dyDescent="0.25">
      <c r="A446" s="287"/>
      <c r="B446" s="285"/>
      <c r="C446" s="286"/>
      <c r="D446" s="285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  <c r="Z446" s="284"/>
    </row>
    <row r="447" spans="1:26" ht="18.75" customHeight="1" x14ac:dyDescent="0.25">
      <c r="A447" s="287"/>
      <c r="B447" s="285"/>
      <c r="C447" s="286"/>
      <c r="D447" s="285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  <c r="Z447" s="284"/>
    </row>
    <row r="448" spans="1:26" ht="18.75" customHeight="1" x14ac:dyDescent="0.25">
      <c r="A448" s="287"/>
      <c r="B448" s="285"/>
      <c r="C448" s="286"/>
      <c r="D448" s="285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  <c r="Z448" s="284"/>
    </row>
    <row r="449" spans="1:26" ht="18.75" customHeight="1" x14ac:dyDescent="0.25">
      <c r="A449" s="287"/>
      <c r="B449" s="285"/>
      <c r="C449" s="286"/>
      <c r="D449" s="285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  <c r="Z449" s="284"/>
    </row>
    <row r="450" spans="1:26" ht="18.75" customHeight="1" x14ac:dyDescent="0.25">
      <c r="A450" s="287"/>
      <c r="B450" s="285"/>
      <c r="C450" s="286"/>
      <c r="D450" s="285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  <c r="Z450" s="284"/>
    </row>
    <row r="451" spans="1:26" ht="18.75" customHeight="1" x14ac:dyDescent="0.25">
      <c r="A451" s="287"/>
      <c r="B451" s="285"/>
      <c r="C451" s="286"/>
      <c r="D451" s="285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  <c r="Z451" s="284"/>
    </row>
    <row r="452" spans="1:26" ht="18.75" customHeight="1" x14ac:dyDescent="0.25">
      <c r="A452" s="287"/>
      <c r="B452" s="285"/>
      <c r="C452" s="286"/>
      <c r="D452" s="285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  <c r="Z452" s="284"/>
    </row>
    <row r="453" spans="1:26" ht="18.75" customHeight="1" x14ac:dyDescent="0.25">
      <c r="A453" s="287"/>
      <c r="B453" s="285"/>
      <c r="C453" s="286"/>
      <c r="D453" s="285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  <c r="Z453" s="284"/>
    </row>
    <row r="454" spans="1:26" ht="18.75" customHeight="1" x14ac:dyDescent="0.25">
      <c r="A454" s="287"/>
      <c r="B454" s="285"/>
      <c r="C454" s="286"/>
      <c r="D454" s="285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  <c r="Z454" s="284"/>
    </row>
    <row r="455" spans="1:26" ht="18.75" customHeight="1" x14ac:dyDescent="0.25">
      <c r="A455" s="287"/>
      <c r="B455" s="285"/>
      <c r="C455" s="286"/>
      <c r="D455" s="285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  <c r="Z455" s="284"/>
    </row>
    <row r="456" spans="1:26" ht="18.75" customHeight="1" x14ac:dyDescent="0.25">
      <c r="A456" s="287"/>
      <c r="B456" s="285"/>
      <c r="C456" s="286"/>
      <c r="D456" s="285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  <c r="Z456" s="284"/>
    </row>
    <row r="457" spans="1:26" ht="18.75" customHeight="1" x14ac:dyDescent="0.25">
      <c r="A457" s="287"/>
      <c r="B457" s="285"/>
      <c r="C457" s="286"/>
      <c r="D457" s="285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  <c r="Z457" s="284"/>
    </row>
    <row r="458" spans="1:26" ht="18.75" customHeight="1" x14ac:dyDescent="0.25">
      <c r="A458" s="287"/>
      <c r="B458" s="285"/>
      <c r="C458" s="286"/>
      <c r="D458" s="285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  <c r="Z458" s="284"/>
    </row>
    <row r="459" spans="1:26" ht="18.75" customHeight="1" x14ac:dyDescent="0.25">
      <c r="A459" s="287"/>
      <c r="B459" s="285"/>
      <c r="C459" s="286"/>
      <c r="D459" s="285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  <c r="Z459" s="284"/>
    </row>
    <row r="460" spans="1:26" ht="18.75" customHeight="1" x14ac:dyDescent="0.25">
      <c r="A460" s="287"/>
      <c r="B460" s="285"/>
      <c r="C460" s="286"/>
      <c r="D460" s="285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  <c r="Z460" s="284"/>
    </row>
    <row r="461" spans="1:26" ht="18.75" customHeight="1" x14ac:dyDescent="0.25">
      <c r="A461" s="287"/>
      <c r="B461" s="285"/>
      <c r="C461" s="286"/>
      <c r="D461" s="285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  <c r="Z461" s="284"/>
    </row>
    <row r="462" spans="1:26" ht="18.75" customHeight="1" x14ac:dyDescent="0.25">
      <c r="A462" s="287"/>
      <c r="B462" s="285"/>
      <c r="C462" s="286"/>
      <c r="D462" s="285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  <c r="Z462" s="284"/>
    </row>
    <row r="463" spans="1:26" ht="18.75" customHeight="1" x14ac:dyDescent="0.25">
      <c r="A463" s="287"/>
      <c r="B463" s="285"/>
      <c r="C463" s="286"/>
      <c r="D463" s="285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  <c r="Z463" s="284"/>
    </row>
    <row r="464" spans="1:26" ht="18.75" customHeight="1" x14ac:dyDescent="0.25">
      <c r="A464" s="287"/>
      <c r="B464" s="285"/>
      <c r="C464" s="286"/>
      <c r="D464" s="285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284"/>
    </row>
    <row r="465" spans="1:26" ht="18.75" customHeight="1" x14ac:dyDescent="0.25">
      <c r="A465" s="287"/>
      <c r="B465" s="285"/>
      <c r="C465" s="286"/>
      <c r="D465" s="285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  <c r="Z465" s="284"/>
    </row>
    <row r="466" spans="1:26" ht="18.75" customHeight="1" x14ac:dyDescent="0.25">
      <c r="A466" s="287"/>
      <c r="B466" s="285"/>
      <c r="C466" s="286"/>
      <c r="D466" s="285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  <c r="Z466" s="284"/>
    </row>
    <row r="467" spans="1:26" ht="18.75" customHeight="1" x14ac:dyDescent="0.25">
      <c r="A467" s="287"/>
      <c r="B467" s="285"/>
      <c r="C467" s="286"/>
      <c r="D467" s="285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  <c r="Z467" s="284"/>
    </row>
    <row r="468" spans="1:26" ht="18.75" customHeight="1" x14ac:dyDescent="0.25">
      <c r="A468" s="287"/>
      <c r="B468" s="285"/>
      <c r="C468" s="286"/>
      <c r="D468" s="285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  <c r="Z468" s="284"/>
    </row>
    <row r="469" spans="1:26" ht="18.75" customHeight="1" x14ac:dyDescent="0.25">
      <c r="A469" s="287"/>
      <c r="B469" s="285"/>
      <c r="C469" s="286"/>
      <c r="D469" s="285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  <c r="Z469" s="284"/>
    </row>
    <row r="470" spans="1:26" ht="18.75" customHeight="1" x14ac:dyDescent="0.25">
      <c r="A470" s="287"/>
      <c r="B470" s="285"/>
      <c r="C470" s="286"/>
      <c r="D470" s="285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  <c r="Z470" s="284"/>
    </row>
    <row r="471" spans="1:26" ht="18.75" customHeight="1" x14ac:dyDescent="0.25">
      <c r="A471" s="287"/>
      <c r="B471" s="285"/>
      <c r="C471" s="286"/>
      <c r="D471" s="285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  <c r="Z471" s="284"/>
    </row>
    <row r="472" spans="1:26" ht="18.75" customHeight="1" x14ac:dyDescent="0.25">
      <c r="A472" s="287"/>
      <c r="B472" s="285"/>
      <c r="C472" s="286"/>
      <c r="D472" s="285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  <c r="Z472" s="284"/>
    </row>
    <row r="473" spans="1:26" ht="18.75" customHeight="1" x14ac:dyDescent="0.25">
      <c r="A473" s="287"/>
      <c r="B473" s="285"/>
      <c r="C473" s="286"/>
      <c r="D473" s="285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  <c r="Z473" s="284"/>
    </row>
    <row r="474" spans="1:26" ht="18.75" customHeight="1" x14ac:dyDescent="0.25">
      <c r="A474" s="287"/>
      <c r="B474" s="285"/>
      <c r="C474" s="286"/>
      <c r="D474" s="285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  <c r="Z474" s="284"/>
    </row>
    <row r="475" spans="1:26" ht="18.75" customHeight="1" x14ac:dyDescent="0.25">
      <c r="A475" s="287"/>
      <c r="B475" s="285"/>
      <c r="C475" s="286"/>
      <c r="D475" s="285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  <c r="Z475" s="284"/>
    </row>
    <row r="476" spans="1:26" ht="18.75" customHeight="1" x14ac:dyDescent="0.25">
      <c r="A476" s="287"/>
      <c r="B476" s="285"/>
      <c r="C476" s="286"/>
      <c r="D476" s="285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  <c r="Z476" s="284"/>
    </row>
    <row r="477" spans="1:26" ht="18.75" customHeight="1" x14ac:dyDescent="0.25">
      <c r="A477" s="287"/>
      <c r="B477" s="285"/>
      <c r="C477" s="286"/>
      <c r="D477" s="285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  <c r="Z477" s="284"/>
    </row>
    <row r="478" spans="1:26" ht="18.75" customHeight="1" x14ac:dyDescent="0.25">
      <c r="A478" s="287"/>
      <c r="B478" s="285"/>
      <c r="C478" s="286"/>
      <c r="D478" s="285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  <c r="Z478" s="284"/>
    </row>
    <row r="479" spans="1:26" ht="18.75" customHeight="1" x14ac:dyDescent="0.25">
      <c r="A479" s="287"/>
      <c r="B479" s="285"/>
      <c r="C479" s="286"/>
      <c r="D479" s="285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  <c r="Z479" s="284"/>
    </row>
    <row r="480" spans="1:26" ht="18.75" customHeight="1" x14ac:dyDescent="0.25">
      <c r="A480" s="287"/>
      <c r="B480" s="285"/>
      <c r="C480" s="286"/>
      <c r="D480" s="285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  <c r="Z480" s="284"/>
    </row>
    <row r="481" spans="1:26" ht="18.75" customHeight="1" x14ac:dyDescent="0.25">
      <c r="A481" s="287"/>
      <c r="B481" s="285"/>
      <c r="C481" s="286"/>
      <c r="D481" s="285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  <c r="Z481" s="284"/>
    </row>
    <row r="482" spans="1:26" ht="18.75" customHeight="1" x14ac:dyDescent="0.25">
      <c r="A482" s="287"/>
      <c r="B482" s="285"/>
      <c r="C482" s="286"/>
      <c r="D482" s="285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  <c r="Z482" s="284"/>
    </row>
    <row r="483" spans="1:26" ht="18.75" customHeight="1" x14ac:dyDescent="0.25">
      <c r="A483" s="287"/>
      <c r="B483" s="285"/>
      <c r="C483" s="286"/>
      <c r="D483" s="285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</row>
    <row r="484" spans="1:26" ht="18.75" customHeight="1" x14ac:dyDescent="0.25">
      <c r="A484" s="287"/>
      <c r="B484" s="285"/>
      <c r="C484" s="286"/>
      <c r="D484" s="285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  <c r="Z484" s="284"/>
    </row>
    <row r="485" spans="1:26" ht="18.75" customHeight="1" x14ac:dyDescent="0.25">
      <c r="A485" s="287"/>
      <c r="B485" s="285"/>
      <c r="C485" s="286"/>
      <c r="D485" s="285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  <c r="Z485" s="284"/>
    </row>
    <row r="486" spans="1:26" ht="18.75" customHeight="1" x14ac:dyDescent="0.25">
      <c r="A486" s="287"/>
      <c r="B486" s="285"/>
      <c r="C486" s="286"/>
      <c r="D486" s="285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  <c r="Z486" s="284"/>
    </row>
    <row r="487" spans="1:26" ht="18.75" customHeight="1" x14ac:dyDescent="0.25">
      <c r="A487" s="287"/>
      <c r="B487" s="285"/>
      <c r="C487" s="286"/>
      <c r="D487" s="285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  <c r="Z487" s="284"/>
    </row>
    <row r="488" spans="1:26" ht="18.75" customHeight="1" x14ac:dyDescent="0.25">
      <c r="A488" s="287"/>
      <c r="B488" s="285"/>
      <c r="C488" s="286"/>
      <c r="D488" s="285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  <c r="Z488" s="284"/>
    </row>
    <row r="489" spans="1:26" ht="18.75" customHeight="1" x14ac:dyDescent="0.25">
      <c r="A489" s="287"/>
      <c r="B489" s="285"/>
      <c r="C489" s="286"/>
      <c r="D489" s="285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  <c r="Z489" s="284"/>
    </row>
    <row r="490" spans="1:26" ht="18.75" customHeight="1" x14ac:dyDescent="0.25">
      <c r="A490" s="287"/>
      <c r="B490" s="285"/>
      <c r="C490" s="286"/>
      <c r="D490" s="285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  <c r="Z490" s="284"/>
    </row>
    <row r="491" spans="1:26" ht="18.75" customHeight="1" x14ac:dyDescent="0.25">
      <c r="A491" s="287"/>
      <c r="B491" s="285"/>
      <c r="C491" s="286"/>
      <c r="D491" s="285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  <c r="Z491" s="284"/>
    </row>
    <row r="492" spans="1:26" ht="18.75" customHeight="1" x14ac:dyDescent="0.25">
      <c r="A492" s="287"/>
      <c r="B492" s="285"/>
      <c r="C492" s="286"/>
      <c r="D492" s="285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  <c r="Z492" s="284"/>
    </row>
    <row r="493" spans="1:26" ht="18.75" customHeight="1" x14ac:dyDescent="0.25">
      <c r="A493" s="287"/>
      <c r="B493" s="285"/>
      <c r="C493" s="286"/>
      <c r="D493" s="285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  <c r="Z493" s="284"/>
    </row>
    <row r="494" spans="1:26" ht="18.75" customHeight="1" x14ac:dyDescent="0.25">
      <c r="A494" s="287"/>
      <c r="B494" s="285"/>
      <c r="C494" s="286"/>
      <c r="D494" s="285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  <c r="Z494" s="284"/>
    </row>
    <row r="495" spans="1:26" ht="18.75" customHeight="1" x14ac:dyDescent="0.25">
      <c r="A495" s="287"/>
      <c r="B495" s="285"/>
      <c r="C495" s="286"/>
      <c r="D495" s="285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  <c r="Z495" s="284"/>
    </row>
    <row r="496" spans="1:26" ht="18.75" customHeight="1" x14ac:dyDescent="0.25">
      <c r="A496" s="287"/>
      <c r="B496" s="285"/>
      <c r="C496" s="286"/>
      <c r="D496" s="285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  <c r="Z496" s="284"/>
    </row>
    <row r="497" spans="1:26" ht="18.75" customHeight="1" x14ac:dyDescent="0.25">
      <c r="A497" s="287"/>
      <c r="B497" s="285"/>
      <c r="C497" s="286"/>
      <c r="D497" s="285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  <c r="Z497" s="284"/>
    </row>
    <row r="498" spans="1:26" ht="18.75" customHeight="1" x14ac:dyDescent="0.25">
      <c r="A498" s="287"/>
      <c r="B498" s="285"/>
      <c r="C498" s="286"/>
      <c r="D498" s="285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  <c r="Z498" s="284"/>
    </row>
    <row r="499" spans="1:26" ht="18.75" customHeight="1" x14ac:dyDescent="0.25">
      <c r="A499" s="287"/>
      <c r="B499" s="285"/>
      <c r="C499" s="286"/>
      <c r="D499" s="285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  <c r="Z499" s="284"/>
    </row>
    <row r="500" spans="1:26" ht="18.75" customHeight="1" x14ac:dyDescent="0.25">
      <c r="A500" s="287"/>
      <c r="B500" s="285"/>
      <c r="C500" s="286"/>
      <c r="D500" s="285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  <c r="Z500" s="284"/>
    </row>
    <row r="501" spans="1:26" ht="18.75" customHeight="1" x14ac:dyDescent="0.25">
      <c r="A501" s="287"/>
      <c r="B501" s="285"/>
      <c r="C501" s="286"/>
      <c r="D501" s="285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</row>
    <row r="502" spans="1:26" ht="18.75" customHeight="1" x14ac:dyDescent="0.25">
      <c r="A502" s="287"/>
      <c r="B502" s="285"/>
      <c r="C502" s="286"/>
      <c r="D502" s="285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</row>
    <row r="503" spans="1:26" ht="18.75" customHeight="1" x14ac:dyDescent="0.25">
      <c r="A503" s="287"/>
      <c r="B503" s="285"/>
      <c r="C503" s="286"/>
      <c r="D503" s="285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</row>
    <row r="504" spans="1:26" ht="18.75" customHeight="1" x14ac:dyDescent="0.25">
      <c r="A504" s="287"/>
      <c r="B504" s="285"/>
      <c r="C504" s="286"/>
      <c r="D504" s="285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</row>
    <row r="505" spans="1:26" ht="18.75" customHeight="1" x14ac:dyDescent="0.25">
      <c r="A505" s="287"/>
      <c r="B505" s="285"/>
      <c r="C505" s="286"/>
      <c r="D505" s="285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</row>
    <row r="506" spans="1:26" ht="18.75" customHeight="1" x14ac:dyDescent="0.25">
      <c r="A506" s="287"/>
      <c r="B506" s="285"/>
      <c r="C506" s="286"/>
      <c r="D506" s="285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</row>
    <row r="507" spans="1:26" ht="18.75" customHeight="1" x14ac:dyDescent="0.25">
      <c r="A507" s="287"/>
      <c r="B507" s="285"/>
      <c r="C507" s="286"/>
      <c r="D507" s="285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</row>
    <row r="508" spans="1:26" ht="18.75" customHeight="1" x14ac:dyDescent="0.25">
      <c r="A508" s="287"/>
      <c r="B508" s="285"/>
      <c r="C508" s="286"/>
      <c r="D508" s="285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</row>
    <row r="509" spans="1:26" ht="18.75" customHeight="1" x14ac:dyDescent="0.25">
      <c r="A509" s="287"/>
      <c r="B509" s="285"/>
      <c r="C509" s="286"/>
      <c r="D509" s="285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</row>
    <row r="510" spans="1:26" ht="18.75" customHeight="1" x14ac:dyDescent="0.25">
      <c r="A510" s="287"/>
      <c r="B510" s="285"/>
      <c r="C510" s="286"/>
      <c r="D510" s="285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</row>
    <row r="511" spans="1:26" ht="18.75" customHeight="1" x14ac:dyDescent="0.25">
      <c r="A511" s="287"/>
      <c r="B511" s="285"/>
      <c r="C511" s="286"/>
      <c r="D511" s="285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</row>
    <row r="512" spans="1:26" ht="18.75" customHeight="1" x14ac:dyDescent="0.25">
      <c r="A512" s="287"/>
      <c r="B512" s="285"/>
      <c r="C512" s="286"/>
      <c r="D512" s="285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</row>
    <row r="513" spans="1:26" ht="18.75" customHeight="1" x14ac:dyDescent="0.25">
      <c r="A513" s="287"/>
      <c r="B513" s="285"/>
      <c r="C513" s="286"/>
      <c r="D513" s="285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</row>
    <row r="514" spans="1:26" ht="18.75" customHeight="1" x14ac:dyDescent="0.25">
      <c r="A514" s="287"/>
      <c r="B514" s="285"/>
      <c r="C514" s="286"/>
      <c r="D514" s="285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</row>
    <row r="515" spans="1:26" ht="18.75" customHeight="1" x14ac:dyDescent="0.25">
      <c r="A515" s="287"/>
      <c r="B515" s="285"/>
      <c r="C515" s="286"/>
      <c r="D515" s="285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</row>
    <row r="516" spans="1:26" ht="18.75" customHeight="1" x14ac:dyDescent="0.25">
      <c r="A516" s="287"/>
      <c r="B516" s="285"/>
      <c r="C516" s="286"/>
      <c r="D516" s="285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</row>
    <row r="517" spans="1:26" ht="18.75" customHeight="1" x14ac:dyDescent="0.25">
      <c r="A517" s="287"/>
      <c r="B517" s="285"/>
      <c r="C517" s="286"/>
      <c r="D517" s="285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</row>
    <row r="518" spans="1:26" ht="18.75" customHeight="1" x14ac:dyDescent="0.25">
      <c r="A518" s="287"/>
      <c r="B518" s="285"/>
      <c r="C518" s="286"/>
      <c r="D518" s="285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</row>
    <row r="519" spans="1:26" ht="18.75" customHeight="1" x14ac:dyDescent="0.25">
      <c r="A519" s="287"/>
      <c r="B519" s="285"/>
      <c r="C519" s="286"/>
      <c r="D519" s="285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</row>
    <row r="520" spans="1:26" ht="18.75" customHeight="1" x14ac:dyDescent="0.25">
      <c r="A520" s="287"/>
      <c r="B520" s="285"/>
      <c r="C520" s="286"/>
      <c r="D520" s="285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</row>
    <row r="521" spans="1:26" ht="18.75" customHeight="1" x14ac:dyDescent="0.25">
      <c r="A521" s="287"/>
      <c r="B521" s="285"/>
      <c r="C521" s="286"/>
      <c r="D521" s="285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</row>
    <row r="522" spans="1:26" ht="18.75" customHeight="1" x14ac:dyDescent="0.25">
      <c r="A522" s="287"/>
      <c r="B522" s="285"/>
      <c r="C522" s="286"/>
      <c r="D522" s="285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</row>
    <row r="523" spans="1:26" ht="18.75" customHeight="1" x14ac:dyDescent="0.25">
      <c r="A523" s="287"/>
      <c r="B523" s="285"/>
      <c r="C523" s="286"/>
      <c r="D523" s="285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</row>
    <row r="524" spans="1:26" ht="18.75" customHeight="1" x14ac:dyDescent="0.25">
      <c r="A524" s="287"/>
      <c r="B524" s="285"/>
      <c r="C524" s="286"/>
      <c r="D524" s="285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</row>
    <row r="525" spans="1:26" ht="18.75" customHeight="1" x14ac:dyDescent="0.25">
      <c r="A525" s="287"/>
      <c r="B525" s="285"/>
      <c r="C525" s="286"/>
      <c r="D525" s="285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</row>
    <row r="526" spans="1:26" ht="18.75" customHeight="1" x14ac:dyDescent="0.25">
      <c r="A526" s="287"/>
      <c r="B526" s="285"/>
      <c r="C526" s="286"/>
      <c r="D526" s="285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</row>
    <row r="527" spans="1:26" ht="18.75" customHeight="1" x14ac:dyDescent="0.25">
      <c r="A527" s="287"/>
      <c r="B527" s="285"/>
      <c r="C527" s="286"/>
      <c r="D527" s="285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</row>
    <row r="528" spans="1:26" ht="18.75" customHeight="1" x14ac:dyDescent="0.25">
      <c r="A528" s="287"/>
      <c r="B528" s="285"/>
      <c r="C528" s="286"/>
      <c r="D528" s="285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</row>
    <row r="529" spans="1:26" ht="18.75" customHeight="1" x14ac:dyDescent="0.25">
      <c r="A529" s="287"/>
      <c r="B529" s="285"/>
      <c r="C529" s="286"/>
      <c r="D529" s="285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</row>
    <row r="530" spans="1:26" ht="18.75" customHeight="1" x14ac:dyDescent="0.25">
      <c r="A530" s="287"/>
      <c r="B530" s="285"/>
      <c r="C530" s="286"/>
      <c r="D530" s="285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</row>
    <row r="531" spans="1:26" ht="18.75" customHeight="1" x14ac:dyDescent="0.25">
      <c r="A531" s="287"/>
      <c r="B531" s="285"/>
      <c r="C531" s="286"/>
      <c r="D531" s="285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</row>
    <row r="532" spans="1:26" ht="18.75" customHeight="1" x14ac:dyDescent="0.25">
      <c r="A532" s="287"/>
      <c r="B532" s="285"/>
      <c r="C532" s="286"/>
      <c r="D532" s="285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</row>
    <row r="533" spans="1:26" ht="18.75" customHeight="1" x14ac:dyDescent="0.25">
      <c r="A533" s="287"/>
      <c r="B533" s="285"/>
      <c r="C533" s="286"/>
      <c r="D533" s="285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</row>
    <row r="534" spans="1:26" ht="18.75" customHeight="1" x14ac:dyDescent="0.25">
      <c r="A534" s="287"/>
      <c r="B534" s="285"/>
      <c r="C534" s="286"/>
      <c r="D534" s="285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</row>
    <row r="535" spans="1:26" ht="18.75" customHeight="1" x14ac:dyDescent="0.25">
      <c r="A535" s="287"/>
      <c r="B535" s="285"/>
      <c r="C535" s="286"/>
      <c r="D535" s="285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</row>
    <row r="536" spans="1:26" ht="18.75" customHeight="1" x14ac:dyDescent="0.25">
      <c r="A536" s="287"/>
      <c r="B536" s="285"/>
      <c r="C536" s="286"/>
      <c r="D536" s="285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</row>
    <row r="537" spans="1:26" ht="18.75" customHeight="1" x14ac:dyDescent="0.25">
      <c r="A537" s="287"/>
      <c r="B537" s="285"/>
      <c r="C537" s="286"/>
      <c r="D537" s="285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</row>
    <row r="538" spans="1:26" ht="18.75" customHeight="1" x14ac:dyDescent="0.25">
      <c r="A538" s="287"/>
      <c r="B538" s="285"/>
      <c r="C538" s="286"/>
      <c r="D538" s="285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</row>
    <row r="539" spans="1:26" ht="18.75" customHeight="1" x14ac:dyDescent="0.25">
      <c r="A539" s="287"/>
      <c r="B539" s="285"/>
      <c r="C539" s="286"/>
      <c r="D539" s="285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</row>
    <row r="540" spans="1:26" ht="18.75" customHeight="1" x14ac:dyDescent="0.25">
      <c r="A540" s="287"/>
      <c r="B540" s="285"/>
      <c r="C540" s="286"/>
      <c r="D540" s="285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</row>
    <row r="541" spans="1:26" ht="18.75" customHeight="1" x14ac:dyDescent="0.25">
      <c r="A541" s="287"/>
      <c r="B541" s="285"/>
      <c r="C541" s="286"/>
      <c r="D541" s="285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</row>
    <row r="542" spans="1:26" ht="18.75" customHeight="1" x14ac:dyDescent="0.25">
      <c r="A542" s="287"/>
      <c r="B542" s="285"/>
      <c r="C542" s="286"/>
      <c r="D542" s="285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</row>
    <row r="543" spans="1:26" ht="18.75" customHeight="1" x14ac:dyDescent="0.25">
      <c r="A543" s="287"/>
      <c r="B543" s="285"/>
      <c r="C543" s="286"/>
      <c r="D543" s="285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</row>
    <row r="544" spans="1:26" ht="18.75" customHeight="1" x14ac:dyDescent="0.25">
      <c r="A544" s="287"/>
      <c r="B544" s="285"/>
      <c r="C544" s="286"/>
      <c r="D544" s="285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</row>
    <row r="545" spans="1:26" ht="18.75" customHeight="1" x14ac:dyDescent="0.25">
      <c r="A545" s="287"/>
      <c r="B545" s="285"/>
      <c r="C545" s="286"/>
      <c r="D545" s="285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</row>
    <row r="546" spans="1:26" ht="18.75" customHeight="1" x14ac:dyDescent="0.25">
      <c r="A546" s="287"/>
      <c r="B546" s="285"/>
      <c r="C546" s="286"/>
      <c r="D546" s="285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</row>
    <row r="547" spans="1:26" ht="18.75" customHeight="1" x14ac:dyDescent="0.25">
      <c r="A547" s="287"/>
      <c r="B547" s="285"/>
      <c r="C547" s="286"/>
      <c r="D547" s="285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</row>
    <row r="548" spans="1:26" ht="18.75" customHeight="1" x14ac:dyDescent="0.25">
      <c r="A548" s="287"/>
      <c r="B548" s="285"/>
      <c r="C548" s="286"/>
      <c r="D548" s="285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</row>
    <row r="549" spans="1:26" ht="18.75" customHeight="1" x14ac:dyDescent="0.25">
      <c r="A549" s="287"/>
      <c r="B549" s="285"/>
      <c r="C549" s="286"/>
      <c r="D549" s="285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</row>
    <row r="550" spans="1:26" ht="18.75" customHeight="1" x14ac:dyDescent="0.25">
      <c r="A550" s="287"/>
      <c r="B550" s="285"/>
      <c r="C550" s="286"/>
      <c r="D550" s="285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</row>
    <row r="551" spans="1:26" ht="18.75" customHeight="1" x14ac:dyDescent="0.25">
      <c r="A551" s="287"/>
      <c r="B551" s="285"/>
      <c r="C551" s="286"/>
      <c r="D551" s="285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</row>
    <row r="552" spans="1:26" ht="18.75" customHeight="1" x14ac:dyDescent="0.25">
      <c r="A552" s="287"/>
      <c r="B552" s="285"/>
      <c r="C552" s="286"/>
      <c r="D552" s="285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</row>
    <row r="553" spans="1:26" ht="18.75" customHeight="1" x14ac:dyDescent="0.25">
      <c r="A553" s="287"/>
      <c r="B553" s="285"/>
      <c r="C553" s="286"/>
      <c r="D553" s="285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</row>
    <row r="554" spans="1:26" ht="18.75" customHeight="1" x14ac:dyDescent="0.25">
      <c r="A554" s="287"/>
      <c r="B554" s="285"/>
      <c r="C554" s="286"/>
      <c r="D554" s="285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</row>
    <row r="555" spans="1:26" ht="18.75" customHeight="1" x14ac:dyDescent="0.25">
      <c r="A555" s="287"/>
      <c r="B555" s="285"/>
      <c r="C555" s="286"/>
      <c r="D555" s="285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</row>
    <row r="556" spans="1:26" ht="18.75" customHeight="1" x14ac:dyDescent="0.25">
      <c r="A556" s="287"/>
      <c r="B556" s="285"/>
      <c r="C556" s="286"/>
      <c r="D556" s="285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</row>
    <row r="557" spans="1:26" ht="18.75" customHeight="1" x14ac:dyDescent="0.25">
      <c r="A557" s="287"/>
      <c r="B557" s="285"/>
      <c r="C557" s="286"/>
      <c r="D557" s="285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</row>
    <row r="558" spans="1:26" ht="18.75" customHeight="1" x14ac:dyDescent="0.25">
      <c r="A558" s="287"/>
      <c r="B558" s="285"/>
      <c r="C558" s="286"/>
      <c r="D558" s="285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</row>
    <row r="559" spans="1:26" ht="18.75" customHeight="1" x14ac:dyDescent="0.25">
      <c r="A559" s="287"/>
      <c r="B559" s="285"/>
      <c r="C559" s="286"/>
      <c r="D559" s="285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</row>
    <row r="560" spans="1:26" ht="18.75" customHeight="1" x14ac:dyDescent="0.25">
      <c r="A560" s="287"/>
      <c r="B560" s="285"/>
      <c r="C560" s="286"/>
      <c r="D560" s="285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</row>
    <row r="561" spans="1:26" ht="18.75" customHeight="1" x14ac:dyDescent="0.25">
      <c r="A561" s="287"/>
      <c r="B561" s="285"/>
      <c r="C561" s="286"/>
      <c r="D561" s="285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</row>
    <row r="562" spans="1:26" ht="18.75" customHeight="1" x14ac:dyDescent="0.25">
      <c r="A562" s="287"/>
      <c r="B562" s="285"/>
      <c r="C562" s="286"/>
      <c r="D562" s="285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</row>
    <row r="563" spans="1:26" ht="18.75" customHeight="1" x14ac:dyDescent="0.25">
      <c r="A563" s="287"/>
      <c r="B563" s="285"/>
      <c r="C563" s="286"/>
      <c r="D563" s="285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</row>
    <row r="564" spans="1:26" ht="18.75" customHeight="1" x14ac:dyDescent="0.25">
      <c r="A564" s="287"/>
      <c r="B564" s="285"/>
      <c r="C564" s="286"/>
      <c r="D564" s="285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</row>
    <row r="565" spans="1:26" ht="18.75" customHeight="1" x14ac:dyDescent="0.25">
      <c r="A565" s="287"/>
      <c r="B565" s="285"/>
      <c r="C565" s="286"/>
      <c r="D565" s="285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</row>
    <row r="566" spans="1:26" ht="18.75" customHeight="1" x14ac:dyDescent="0.25">
      <c r="A566" s="287"/>
      <c r="B566" s="285"/>
      <c r="C566" s="286"/>
      <c r="D566" s="285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</row>
    <row r="567" spans="1:26" ht="18.75" customHeight="1" x14ac:dyDescent="0.25">
      <c r="A567" s="287"/>
      <c r="B567" s="285"/>
      <c r="C567" s="286"/>
      <c r="D567" s="285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</row>
    <row r="568" spans="1:26" ht="18.75" customHeight="1" x14ac:dyDescent="0.25">
      <c r="A568" s="287"/>
      <c r="B568" s="285"/>
      <c r="C568" s="286"/>
      <c r="D568" s="285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</row>
    <row r="569" spans="1:26" ht="18.75" customHeight="1" x14ac:dyDescent="0.25">
      <c r="A569" s="287"/>
      <c r="B569" s="285"/>
      <c r="C569" s="286"/>
      <c r="D569" s="285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</row>
    <row r="570" spans="1:26" ht="18.75" customHeight="1" x14ac:dyDescent="0.25">
      <c r="A570" s="287"/>
      <c r="B570" s="285"/>
      <c r="C570" s="286"/>
      <c r="D570" s="285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</row>
    <row r="571" spans="1:26" ht="18.75" customHeight="1" x14ac:dyDescent="0.25">
      <c r="A571" s="287"/>
      <c r="B571" s="285"/>
      <c r="C571" s="286"/>
      <c r="D571" s="285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</row>
    <row r="572" spans="1:26" ht="18.75" customHeight="1" x14ac:dyDescent="0.25">
      <c r="A572" s="287"/>
      <c r="B572" s="285"/>
      <c r="C572" s="286"/>
      <c r="D572" s="285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</row>
    <row r="573" spans="1:26" ht="18.75" customHeight="1" x14ac:dyDescent="0.25">
      <c r="A573" s="287"/>
      <c r="B573" s="285"/>
      <c r="C573" s="286"/>
      <c r="D573" s="285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</row>
    <row r="574" spans="1:26" ht="18.75" customHeight="1" x14ac:dyDescent="0.25">
      <c r="A574" s="287"/>
      <c r="B574" s="285"/>
      <c r="C574" s="286"/>
      <c r="D574" s="285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</row>
    <row r="575" spans="1:26" ht="18.75" customHeight="1" x14ac:dyDescent="0.25">
      <c r="A575" s="287"/>
      <c r="B575" s="285"/>
      <c r="C575" s="286"/>
      <c r="D575" s="285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</row>
    <row r="576" spans="1:26" ht="18.75" customHeight="1" x14ac:dyDescent="0.25">
      <c r="A576" s="287"/>
      <c r="B576" s="285"/>
      <c r="C576" s="286"/>
      <c r="D576" s="285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</row>
    <row r="577" spans="1:26" ht="18.75" customHeight="1" x14ac:dyDescent="0.25">
      <c r="A577" s="287"/>
      <c r="B577" s="285"/>
      <c r="C577" s="286"/>
      <c r="D577" s="285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</row>
    <row r="578" spans="1:26" ht="18.75" customHeight="1" x14ac:dyDescent="0.25">
      <c r="A578" s="287"/>
      <c r="B578" s="285"/>
      <c r="C578" s="286"/>
      <c r="D578" s="285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</row>
    <row r="579" spans="1:26" ht="18.75" customHeight="1" x14ac:dyDescent="0.25">
      <c r="A579" s="287"/>
      <c r="B579" s="285"/>
      <c r="C579" s="286"/>
      <c r="D579" s="285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</row>
    <row r="580" spans="1:26" ht="18.75" customHeight="1" x14ac:dyDescent="0.25">
      <c r="A580" s="287"/>
      <c r="B580" s="285"/>
      <c r="C580" s="286"/>
      <c r="D580" s="285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</row>
    <row r="581" spans="1:26" ht="18.75" customHeight="1" x14ac:dyDescent="0.25">
      <c r="A581" s="287"/>
      <c r="B581" s="285"/>
      <c r="C581" s="286"/>
      <c r="D581" s="285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</row>
    <row r="582" spans="1:26" ht="18.75" customHeight="1" x14ac:dyDescent="0.25">
      <c r="A582" s="287"/>
      <c r="B582" s="285"/>
      <c r="C582" s="286"/>
      <c r="D582" s="285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</row>
    <row r="583" spans="1:26" ht="18.75" customHeight="1" x14ac:dyDescent="0.25">
      <c r="A583" s="287"/>
      <c r="B583" s="285"/>
      <c r="C583" s="286"/>
      <c r="D583" s="285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</row>
    <row r="584" spans="1:26" ht="18.75" customHeight="1" x14ac:dyDescent="0.25">
      <c r="A584" s="287"/>
      <c r="B584" s="285"/>
      <c r="C584" s="286"/>
      <c r="D584" s="285"/>
      <c r="E584" s="284"/>
      <c r="F584" s="284"/>
      <c r="G584" s="284"/>
      <c r="H584" s="284"/>
      <c r="I584" s="284"/>
      <c r="J584" s="284"/>
      <c r="K584" s="284"/>
      <c r="L584" s="284"/>
      <c r="M584" s="284"/>
      <c r="N584" s="284"/>
      <c r="O584" s="284"/>
      <c r="P584" s="284"/>
      <c r="Q584" s="284"/>
      <c r="R584" s="284"/>
      <c r="S584" s="284"/>
      <c r="T584" s="284"/>
      <c r="U584" s="284"/>
      <c r="V584" s="284"/>
      <c r="W584" s="284"/>
      <c r="X584" s="284"/>
      <c r="Y584" s="284"/>
      <c r="Z584" s="284"/>
    </row>
    <row r="585" spans="1:26" ht="18.75" customHeight="1" x14ac:dyDescent="0.25">
      <c r="A585" s="287"/>
      <c r="B585" s="285"/>
      <c r="C585" s="286"/>
      <c r="D585" s="285"/>
      <c r="E585" s="284"/>
      <c r="F585" s="284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284"/>
      <c r="R585" s="284"/>
      <c r="S585" s="284"/>
      <c r="T585" s="284"/>
      <c r="U585" s="284"/>
      <c r="V585" s="284"/>
      <c r="W585" s="284"/>
      <c r="X585" s="284"/>
      <c r="Y585" s="284"/>
      <c r="Z585" s="284"/>
    </row>
    <row r="586" spans="1:26" ht="18.75" customHeight="1" x14ac:dyDescent="0.25">
      <c r="A586" s="287"/>
      <c r="B586" s="285"/>
      <c r="C586" s="286"/>
      <c r="D586" s="285"/>
      <c r="E586" s="284"/>
      <c r="F586" s="284"/>
      <c r="G586" s="284"/>
      <c r="H586" s="284"/>
      <c r="I586" s="284"/>
      <c r="J586" s="284"/>
      <c r="K586" s="284"/>
      <c r="L586" s="284"/>
      <c r="M586" s="284"/>
      <c r="N586" s="284"/>
      <c r="O586" s="284"/>
      <c r="P586" s="284"/>
      <c r="Q586" s="284"/>
      <c r="R586" s="284"/>
      <c r="S586" s="284"/>
      <c r="T586" s="284"/>
      <c r="U586" s="284"/>
      <c r="V586" s="284"/>
      <c r="W586" s="284"/>
      <c r="X586" s="284"/>
      <c r="Y586" s="284"/>
      <c r="Z586" s="284"/>
    </row>
    <row r="587" spans="1:26" ht="18.75" customHeight="1" x14ac:dyDescent="0.25">
      <c r="A587" s="287"/>
      <c r="B587" s="285"/>
      <c r="C587" s="286"/>
      <c r="D587" s="285"/>
      <c r="E587" s="284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  <c r="Z587" s="284"/>
    </row>
    <row r="588" spans="1:26" ht="18.75" customHeight="1" x14ac:dyDescent="0.25">
      <c r="A588" s="287"/>
      <c r="B588" s="285"/>
      <c r="C588" s="286"/>
      <c r="D588" s="285"/>
      <c r="E588" s="284"/>
      <c r="F588" s="284"/>
      <c r="G588" s="284"/>
      <c r="H588" s="284"/>
      <c r="I588" s="284"/>
      <c r="J588" s="284"/>
      <c r="K588" s="284"/>
      <c r="L588" s="284"/>
      <c r="M588" s="284"/>
      <c r="N588" s="284"/>
      <c r="O588" s="284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  <c r="Z588" s="284"/>
    </row>
    <row r="589" spans="1:26" ht="18.75" customHeight="1" x14ac:dyDescent="0.25">
      <c r="A589" s="287"/>
      <c r="B589" s="285"/>
      <c r="C589" s="286"/>
      <c r="D589" s="285"/>
      <c r="E589" s="284"/>
      <c r="F589" s="284"/>
      <c r="G589" s="284"/>
      <c r="H589" s="284"/>
      <c r="I589" s="284"/>
      <c r="J589" s="284"/>
      <c r="K589" s="284"/>
      <c r="L589" s="284"/>
      <c r="M589" s="284"/>
      <c r="N589" s="284"/>
      <c r="O589" s="284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  <c r="Z589" s="284"/>
    </row>
    <row r="590" spans="1:26" ht="18.75" customHeight="1" x14ac:dyDescent="0.25">
      <c r="A590" s="287"/>
      <c r="B590" s="285"/>
      <c r="C590" s="286"/>
      <c r="D590" s="285"/>
      <c r="E590" s="284"/>
      <c r="F590" s="284"/>
      <c r="G590" s="284"/>
      <c r="H590" s="284"/>
      <c r="I590" s="284"/>
      <c r="J590" s="284"/>
      <c r="K590" s="284"/>
      <c r="L590" s="284"/>
      <c r="M590" s="284"/>
      <c r="N590" s="284"/>
      <c r="O590" s="284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  <c r="Z590" s="284"/>
    </row>
    <row r="591" spans="1:26" ht="18.75" customHeight="1" x14ac:dyDescent="0.25">
      <c r="A591" s="287"/>
      <c r="B591" s="285"/>
      <c r="C591" s="286"/>
      <c r="D591" s="285"/>
      <c r="E591" s="284"/>
      <c r="F591" s="284"/>
      <c r="G591" s="284"/>
      <c r="H591" s="284"/>
      <c r="I591" s="284"/>
      <c r="J591" s="284"/>
      <c r="K591" s="284"/>
      <c r="L591" s="284"/>
      <c r="M591" s="284"/>
      <c r="N591" s="284"/>
      <c r="O591" s="284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  <c r="Z591" s="284"/>
    </row>
    <row r="592" spans="1:26" ht="18.75" customHeight="1" x14ac:dyDescent="0.25">
      <c r="A592" s="287"/>
      <c r="B592" s="285"/>
      <c r="C592" s="286"/>
      <c r="D592" s="285"/>
      <c r="E592" s="284"/>
      <c r="F592" s="284"/>
      <c r="G592" s="284"/>
      <c r="H592" s="284"/>
      <c r="I592" s="284"/>
      <c r="J592" s="284"/>
      <c r="K592" s="284"/>
      <c r="L592" s="284"/>
      <c r="M592" s="284"/>
      <c r="N592" s="284"/>
      <c r="O592" s="284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  <c r="Z592" s="284"/>
    </row>
    <row r="593" spans="1:26" ht="18.75" customHeight="1" x14ac:dyDescent="0.25">
      <c r="A593" s="287"/>
      <c r="B593" s="285"/>
      <c r="C593" s="286"/>
      <c r="D593" s="285"/>
      <c r="E593" s="284"/>
      <c r="F593" s="284"/>
      <c r="G593" s="284"/>
      <c r="H593" s="284"/>
      <c r="I593" s="284"/>
      <c r="J593" s="284"/>
      <c r="K593" s="284"/>
      <c r="L593" s="284"/>
      <c r="M593" s="284"/>
      <c r="N593" s="284"/>
      <c r="O593" s="284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  <c r="Z593" s="284"/>
    </row>
    <row r="594" spans="1:26" ht="18.75" customHeight="1" x14ac:dyDescent="0.25">
      <c r="A594" s="287"/>
      <c r="B594" s="285"/>
      <c r="C594" s="286"/>
      <c r="D594" s="285"/>
      <c r="E594" s="284"/>
      <c r="F594" s="284"/>
      <c r="G594" s="284"/>
      <c r="H594" s="284"/>
      <c r="I594" s="284"/>
      <c r="J594" s="284"/>
      <c r="K594" s="284"/>
      <c r="L594" s="284"/>
      <c r="M594" s="284"/>
      <c r="N594" s="284"/>
      <c r="O594" s="284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  <c r="Z594" s="284"/>
    </row>
    <row r="595" spans="1:26" ht="18.75" customHeight="1" x14ac:dyDescent="0.25">
      <c r="A595" s="287"/>
      <c r="B595" s="285"/>
      <c r="C595" s="286"/>
      <c r="D595" s="285"/>
      <c r="E595" s="284"/>
      <c r="F595" s="284"/>
      <c r="G595" s="284"/>
      <c r="H595" s="284"/>
      <c r="I595" s="284"/>
      <c r="J595" s="284"/>
      <c r="K595" s="284"/>
      <c r="L595" s="284"/>
      <c r="M595" s="284"/>
      <c r="N595" s="284"/>
      <c r="O595" s="284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  <c r="Z595" s="284"/>
    </row>
    <row r="596" spans="1:26" ht="18.75" customHeight="1" x14ac:dyDescent="0.25">
      <c r="A596" s="287"/>
      <c r="B596" s="285"/>
      <c r="C596" s="286"/>
      <c r="D596" s="285"/>
      <c r="E596" s="284"/>
      <c r="F596" s="284"/>
      <c r="G596" s="284"/>
      <c r="H596" s="284"/>
      <c r="I596" s="284"/>
      <c r="J596" s="284"/>
      <c r="K596" s="284"/>
      <c r="L596" s="284"/>
      <c r="M596" s="284"/>
      <c r="N596" s="284"/>
      <c r="O596" s="284"/>
      <c r="P596" s="284"/>
      <c r="Q596" s="284"/>
      <c r="R596" s="284"/>
      <c r="S596" s="284"/>
      <c r="T596" s="284"/>
      <c r="U596" s="284"/>
      <c r="V596" s="284"/>
      <c r="W596" s="284"/>
      <c r="X596" s="284"/>
      <c r="Y596" s="284"/>
      <c r="Z596" s="284"/>
    </row>
    <row r="597" spans="1:26" ht="18.75" customHeight="1" x14ac:dyDescent="0.25">
      <c r="A597" s="287"/>
      <c r="B597" s="285"/>
      <c r="C597" s="286"/>
      <c r="D597" s="285"/>
      <c r="E597" s="284"/>
      <c r="F597" s="284"/>
      <c r="G597" s="284"/>
      <c r="H597" s="284"/>
      <c r="I597" s="284"/>
      <c r="J597" s="284"/>
      <c r="K597" s="284"/>
      <c r="L597" s="284"/>
      <c r="M597" s="284"/>
      <c r="N597" s="284"/>
      <c r="O597" s="284"/>
      <c r="P597" s="284"/>
      <c r="Q597" s="284"/>
      <c r="R597" s="284"/>
      <c r="S597" s="284"/>
      <c r="T597" s="284"/>
      <c r="U597" s="284"/>
      <c r="V597" s="284"/>
      <c r="W597" s="284"/>
      <c r="X597" s="284"/>
      <c r="Y597" s="284"/>
      <c r="Z597" s="284"/>
    </row>
    <row r="598" spans="1:26" ht="18.75" customHeight="1" x14ac:dyDescent="0.25">
      <c r="A598" s="287"/>
      <c r="B598" s="285"/>
      <c r="C598" s="286"/>
      <c r="D598" s="285"/>
      <c r="E598" s="284"/>
      <c r="F598" s="284"/>
      <c r="G598" s="284"/>
      <c r="H598" s="284"/>
      <c r="I598" s="284"/>
      <c r="J598" s="284"/>
      <c r="K598" s="284"/>
      <c r="L598" s="284"/>
      <c r="M598" s="284"/>
      <c r="N598" s="284"/>
      <c r="O598" s="284"/>
      <c r="P598" s="284"/>
      <c r="Q598" s="284"/>
      <c r="R598" s="284"/>
      <c r="S598" s="284"/>
      <c r="T598" s="284"/>
      <c r="U598" s="284"/>
      <c r="V598" s="284"/>
      <c r="W598" s="284"/>
      <c r="X598" s="284"/>
      <c r="Y598" s="284"/>
      <c r="Z598" s="284"/>
    </row>
    <row r="599" spans="1:26" ht="18.75" customHeight="1" x14ac:dyDescent="0.25">
      <c r="A599" s="287"/>
      <c r="B599" s="285"/>
      <c r="C599" s="286"/>
      <c r="D599" s="285"/>
      <c r="E599" s="284"/>
      <c r="F599" s="284"/>
      <c r="G599" s="284"/>
      <c r="H599" s="284"/>
      <c r="I599" s="284"/>
      <c r="J599" s="284"/>
      <c r="K599" s="284"/>
      <c r="L599" s="284"/>
      <c r="M599" s="284"/>
      <c r="N599" s="284"/>
      <c r="O599" s="284"/>
      <c r="P599" s="284"/>
      <c r="Q599" s="284"/>
      <c r="R599" s="284"/>
      <c r="S599" s="284"/>
      <c r="T599" s="284"/>
      <c r="U599" s="284"/>
      <c r="V599" s="284"/>
      <c r="W599" s="284"/>
      <c r="X599" s="284"/>
      <c r="Y599" s="284"/>
      <c r="Z599" s="284"/>
    </row>
    <row r="600" spans="1:26" ht="18.75" customHeight="1" x14ac:dyDescent="0.25">
      <c r="A600" s="287"/>
      <c r="B600" s="285"/>
      <c r="C600" s="286"/>
      <c r="D600" s="285"/>
      <c r="E600" s="284"/>
      <c r="F600" s="284"/>
      <c r="G600" s="284"/>
      <c r="H600" s="284"/>
      <c r="I600" s="284"/>
      <c r="J600" s="284"/>
      <c r="K600" s="284"/>
      <c r="L600" s="284"/>
      <c r="M600" s="284"/>
      <c r="N600" s="284"/>
      <c r="O600" s="284"/>
      <c r="P600" s="284"/>
      <c r="Q600" s="284"/>
      <c r="R600" s="284"/>
      <c r="S600" s="284"/>
      <c r="T600" s="284"/>
      <c r="U600" s="284"/>
      <c r="V600" s="284"/>
      <c r="W600" s="284"/>
      <c r="X600" s="284"/>
      <c r="Y600" s="284"/>
      <c r="Z600" s="284"/>
    </row>
    <row r="601" spans="1:26" ht="18.75" customHeight="1" x14ac:dyDescent="0.25">
      <c r="A601" s="287"/>
      <c r="B601" s="285"/>
      <c r="C601" s="286"/>
      <c r="D601" s="285"/>
      <c r="E601" s="284"/>
      <c r="F601" s="284"/>
      <c r="G601" s="284"/>
      <c r="H601" s="284"/>
      <c r="I601" s="284"/>
      <c r="J601" s="284"/>
      <c r="K601" s="284"/>
      <c r="L601" s="284"/>
      <c r="M601" s="284"/>
      <c r="N601" s="284"/>
      <c r="O601" s="284"/>
      <c r="P601" s="284"/>
      <c r="Q601" s="284"/>
      <c r="R601" s="284"/>
      <c r="S601" s="284"/>
      <c r="T601" s="284"/>
      <c r="U601" s="284"/>
      <c r="V601" s="284"/>
      <c r="W601" s="284"/>
      <c r="X601" s="284"/>
      <c r="Y601" s="284"/>
      <c r="Z601" s="284"/>
    </row>
    <row r="602" spans="1:26" ht="18.75" customHeight="1" x14ac:dyDescent="0.25">
      <c r="A602" s="287"/>
      <c r="B602" s="285"/>
      <c r="C602" s="286"/>
      <c r="D602" s="285"/>
      <c r="E602" s="284"/>
      <c r="F602" s="284"/>
      <c r="G602" s="284"/>
      <c r="H602" s="284"/>
      <c r="I602" s="284"/>
      <c r="J602" s="284"/>
      <c r="K602" s="284"/>
      <c r="L602" s="284"/>
      <c r="M602" s="284"/>
      <c r="N602" s="284"/>
      <c r="O602" s="284"/>
      <c r="P602" s="284"/>
      <c r="Q602" s="284"/>
      <c r="R602" s="284"/>
      <c r="S602" s="284"/>
      <c r="T602" s="284"/>
      <c r="U602" s="284"/>
      <c r="V602" s="284"/>
      <c r="W602" s="284"/>
      <c r="X602" s="284"/>
      <c r="Y602" s="284"/>
      <c r="Z602" s="284"/>
    </row>
    <row r="603" spans="1:26" ht="18.75" customHeight="1" x14ac:dyDescent="0.25">
      <c r="A603" s="287"/>
      <c r="B603" s="285"/>
      <c r="C603" s="286"/>
      <c r="D603" s="285"/>
      <c r="E603" s="284"/>
      <c r="F603" s="284"/>
      <c r="G603" s="284"/>
      <c r="H603" s="284"/>
      <c r="I603" s="284"/>
      <c r="J603" s="284"/>
      <c r="K603" s="284"/>
      <c r="L603" s="284"/>
      <c r="M603" s="284"/>
      <c r="N603" s="284"/>
      <c r="O603" s="284"/>
      <c r="P603" s="284"/>
      <c r="Q603" s="284"/>
      <c r="R603" s="284"/>
      <c r="S603" s="284"/>
      <c r="T603" s="284"/>
      <c r="U603" s="284"/>
      <c r="V603" s="284"/>
      <c r="W603" s="284"/>
      <c r="X603" s="284"/>
      <c r="Y603" s="284"/>
      <c r="Z603" s="284"/>
    </row>
    <row r="604" spans="1:26" ht="18.75" customHeight="1" x14ac:dyDescent="0.25">
      <c r="A604" s="287"/>
      <c r="B604" s="285"/>
      <c r="C604" s="286"/>
      <c r="D604" s="285"/>
      <c r="E604" s="284"/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4"/>
      <c r="Q604" s="284"/>
      <c r="R604" s="284"/>
      <c r="S604" s="284"/>
      <c r="T604" s="284"/>
      <c r="U604" s="284"/>
      <c r="V604" s="284"/>
      <c r="W604" s="284"/>
      <c r="X604" s="284"/>
      <c r="Y604" s="284"/>
      <c r="Z604" s="284"/>
    </row>
    <row r="605" spans="1:26" ht="18.75" customHeight="1" x14ac:dyDescent="0.25">
      <c r="A605" s="287"/>
      <c r="B605" s="285"/>
      <c r="C605" s="286"/>
      <c r="D605" s="285"/>
      <c r="E605" s="284"/>
      <c r="F605" s="284"/>
      <c r="G605" s="284"/>
      <c r="H605" s="284"/>
      <c r="I605" s="284"/>
      <c r="J605" s="284"/>
      <c r="K605" s="284"/>
      <c r="L605" s="284"/>
      <c r="M605" s="284"/>
      <c r="N605" s="284"/>
      <c r="O605" s="284"/>
      <c r="P605" s="284"/>
      <c r="Q605" s="284"/>
      <c r="R605" s="284"/>
      <c r="S605" s="284"/>
      <c r="T605" s="284"/>
      <c r="U605" s="284"/>
      <c r="V605" s="284"/>
      <c r="W605" s="284"/>
      <c r="X605" s="284"/>
      <c r="Y605" s="284"/>
      <c r="Z605" s="284"/>
    </row>
    <row r="606" spans="1:26" ht="18.75" customHeight="1" x14ac:dyDescent="0.25">
      <c r="A606" s="287"/>
      <c r="B606" s="285"/>
      <c r="C606" s="286"/>
      <c r="D606" s="285"/>
      <c r="E606" s="284"/>
      <c r="F606" s="284"/>
      <c r="G606" s="284"/>
      <c r="H606" s="284"/>
      <c r="I606" s="284"/>
      <c r="J606" s="284"/>
      <c r="K606" s="284"/>
      <c r="L606" s="284"/>
      <c r="M606" s="284"/>
      <c r="N606" s="284"/>
      <c r="O606" s="284"/>
      <c r="P606" s="284"/>
      <c r="Q606" s="284"/>
      <c r="R606" s="284"/>
      <c r="S606" s="284"/>
      <c r="T606" s="284"/>
      <c r="U606" s="284"/>
      <c r="V606" s="284"/>
      <c r="W606" s="284"/>
      <c r="X606" s="284"/>
      <c r="Y606" s="284"/>
      <c r="Z606" s="284"/>
    </row>
    <row r="607" spans="1:26" ht="18.75" customHeight="1" x14ac:dyDescent="0.25">
      <c r="A607" s="287"/>
      <c r="B607" s="285"/>
      <c r="C607" s="286"/>
      <c r="D607" s="285"/>
      <c r="E607" s="284"/>
      <c r="F607" s="284"/>
      <c r="G607" s="284"/>
      <c r="H607" s="284"/>
      <c r="I607" s="284"/>
      <c r="J607" s="284"/>
      <c r="K607" s="284"/>
      <c r="L607" s="284"/>
      <c r="M607" s="284"/>
      <c r="N607" s="284"/>
      <c r="O607" s="284"/>
      <c r="P607" s="284"/>
      <c r="Q607" s="284"/>
      <c r="R607" s="284"/>
      <c r="S607" s="284"/>
      <c r="T607" s="284"/>
      <c r="U607" s="284"/>
      <c r="V607" s="284"/>
      <c r="W607" s="284"/>
      <c r="X607" s="284"/>
      <c r="Y607" s="284"/>
      <c r="Z607" s="284"/>
    </row>
    <row r="608" spans="1:26" ht="18.75" customHeight="1" x14ac:dyDescent="0.25">
      <c r="A608" s="287"/>
      <c r="B608" s="285"/>
      <c r="C608" s="286"/>
      <c r="D608" s="285"/>
      <c r="E608" s="284"/>
      <c r="F608" s="284"/>
      <c r="G608" s="284"/>
      <c r="H608" s="284"/>
      <c r="I608" s="284"/>
      <c r="J608" s="284"/>
      <c r="K608" s="284"/>
      <c r="L608" s="284"/>
      <c r="M608" s="284"/>
      <c r="N608" s="284"/>
      <c r="O608" s="284"/>
      <c r="P608" s="284"/>
      <c r="Q608" s="284"/>
      <c r="R608" s="284"/>
      <c r="S608" s="284"/>
      <c r="T608" s="284"/>
      <c r="U608" s="284"/>
      <c r="V608" s="284"/>
      <c r="W608" s="284"/>
      <c r="X608" s="284"/>
      <c r="Y608" s="284"/>
      <c r="Z608" s="284"/>
    </row>
    <row r="609" spans="1:26" ht="18.75" customHeight="1" x14ac:dyDescent="0.25">
      <c r="A609" s="287"/>
      <c r="B609" s="285"/>
      <c r="C609" s="286"/>
      <c r="D609" s="285"/>
      <c r="E609" s="284"/>
      <c r="F609" s="284"/>
      <c r="G609" s="284"/>
      <c r="H609" s="284"/>
      <c r="I609" s="284"/>
      <c r="J609" s="284"/>
      <c r="K609" s="284"/>
      <c r="L609" s="284"/>
      <c r="M609" s="284"/>
      <c r="N609" s="284"/>
      <c r="O609" s="284"/>
      <c r="P609" s="284"/>
      <c r="Q609" s="284"/>
      <c r="R609" s="284"/>
      <c r="S609" s="284"/>
      <c r="T609" s="284"/>
      <c r="U609" s="284"/>
      <c r="V609" s="284"/>
      <c r="W609" s="284"/>
      <c r="X609" s="284"/>
      <c r="Y609" s="284"/>
      <c r="Z609" s="284"/>
    </row>
    <row r="610" spans="1:26" ht="18.75" customHeight="1" x14ac:dyDescent="0.25">
      <c r="A610" s="287"/>
      <c r="B610" s="285"/>
      <c r="C610" s="286"/>
      <c r="D610" s="285"/>
      <c r="E610" s="284"/>
      <c r="F610" s="284"/>
      <c r="G610" s="284"/>
      <c r="H610" s="284"/>
      <c r="I610" s="284"/>
      <c r="J610" s="284"/>
      <c r="K610" s="284"/>
      <c r="L610" s="284"/>
      <c r="M610" s="284"/>
      <c r="N610" s="284"/>
      <c r="O610" s="284"/>
      <c r="P610" s="284"/>
      <c r="Q610" s="284"/>
      <c r="R610" s="284"/>
      <c r="S610" s="284"/>
      <c r="T610" s="284"/>
      <c r="U610" s="284"/>
      <c r="V610" s="284"/>
      <c r="W610" s="284"/>
      <c r="X610" s="284"/>
      <c r="Y610" s="284"/>
      <c r="Z610" s="284"/>
    </row>
    <row r="611" spans="1:26" ht="18.75" customHeight="1" x14ac:dyDescent="0.25">
      <c r="A611" s="287"/>
      <c r="B611" s="285"/>
      <c r="C611" s="286"/>
      <c r="D611" s="285"/>
      <c r="E611" s="284"/>
      <c r="F611" s="284"/>
      <c r="G611" s="284"/>
      <c r="H611" s="284"/>
      <c r="I611" s="284"/>
      <c r="J611" s="284"/>
      <c r="K611" s="284"/>
      <c r="L611" s="284"/>
      <c r="M611" s="284"/>
      <c r="N611" s="284"/>
      <c r="O611" s="284"/>
      <c r="P611" s="284"/>
      <c r="Q611" s="284"/>
      <c r="R611" s="284"/>
      <c r="S611" s="284"/>
      <c r="T611" s="284"/>
      <c r="U611" s="284"/>
      <c r="V611" s="284"/>
      <c r="W611" s="284"/>
      <c r="X611" s="284"/>
      <c r="Y611" s="284"/>
      <c r="Z611" s="284"/>
    </row>
    <row r="612" spans="1:26" ht="18.75" customHeight="1" x14ac:dyDescent="0.25">
      <c r="A612" s="287"/>
      <c r="B612" s="285"/>
      <c r="C612" s="286"/>
      <c r="D612" s="285"/>
      <c r="E612" s="284"/>
      <c r="F612" s="284"/>
      <c r="G612" s="284"/>
      <c r="H612" s="284"/>
      <c r="I612" s="284"/>
      <c r="J612" s="284"/>
      <c r="K612" s="284"/>
      <c r="L612" s="284"/>
      <c r="M612" s="284"/>
      <c r="N612" s="284"/>
      <c r="O612" s="284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  <c r="Z612" s="284"/>
    </row>
    <row r="613" spans="1:26" ht="18.75" customHeight="1" x14ac:dyDescent="0.25">
      <c r="A613" s="287"/>
      <c r="B613" s="285"/>
      <c r="C613" s="286"/>
      <c r="D613" s="285"/>
      <c r="E613" s="284"/>
      <c r="F613" s="284"/>
      <c r="G613" s="284"/>
      <c r="H613" s="284"/>
      <c r="I613" s="284"/>
      <c r="J613" s="284"/>
      <c r="K613" s="284"/>
      <c r="L613" s="284"/>
      <c r="M613" s="284"/>
      <c r="N613" s="284"/>
      <c r="O613" s="284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  <c r="Z613" s="284"/>
    </row>
    <row r="614" spans="1:26" ht="18.75" customHeight="1" x14ac:dyDescent="0.25">
      <c r="A614" s="287"/>
      <c r="B614" s="285"/>
      <c r="C614" s="286"/>
      <c r="D614" s="285"/>
      <c r="E614" s="284"/>
      <c r="F614" s="284"/>
      <c r="G614" s="284"/>
      <c r="H614" s="284"/>
      <c r="I614" s="284"/>
      <c r="J614" s="284"/>
      <c r="K614" s="284"/>
      <c r="L614" s="284"/>
      <c r="M614" s="284"/>
      <c r="N614" s="284"/>
      <c r="O614" s="284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  <c r="Z614" s="284"/>
    </row>
    <row r="615" spans="1:26" ht="18.75" customHeight="1" x14ac:dyDescent="0.25">
      <c r="A615" s="287"/>
      <c r="B615" s="285"/>
      <c r="C615" s="286"/>
      <c r="D615" s="285"/>
      <c r="E615" s="284"/>
      <c r="F615" s="284"/>
      <c r="G615" s="284"/>
      <c r="H615" s="284"/>
      <c r="I615" s="284"/>
      <c r="J615" s="284"/>
      <c r="K615" s="284"/>
      <c r="L615" s="284"/>
      <c r="M615" s="284"/>
      <c r="N615" s="284"/>
      <c r="O615" s="284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  <c r="Z615" s="284"/>
    </row>
    <row r="616" spans="1:26" ht="18.75" customHeight="1" x14ac:dyDescent="0.25">
      <c r="A616" s="287"/>
      <c r="B616" s="285"/>
      <c r="C616" s="286"/>
      <c r="D616" s="285"/>
      <c r="E616" s="284"/>
      <c r="F616" s="284"/>
      <c r="G616" s="284"/>
      <c r="H616" s="284"/>
      <c r="I616" s="284"/>
      <c r="J616" s="284"/>
      <c r="K616" s="284"/>
      <c r="L616" s="284"/>
      <c r="M616" s="284"/>
      <c r="N616" s="284"/>
      <c r="O616" s="284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  <c r="Z616" s="284"/>
    </row>
    <row r="617" spans="1:26" ht="18.75" customHeight="1" x14ac:dyDescent="0.25">
      <c r="A617" s="287"/>
      <c r="B617" s="285"/>
      <c r="C617" s="286"/>
      <c r="D617" s="285"/>
      <c r="E617" s="284"/>
      <c r="F617" s="284"/>
      <c r="G617" s="284"/>
      <c r="H617" s="284"/>
      <c r="I617" s="284"/>
      <c r="J617" s="284"/>
      <c r="K617" s="284"/>
      <c r="L617" s="284"/>
      <c r="M617" s="284"/>
      <c r="N617" s="284"/>
      <c r="O617" s="284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  <c r="Z617" s="284"/>
    </row>
    <row r="618" spans="1:26" ht="18.75" customHeight="1" x14ac:dyDescent="0.25">
      <c r="A618" s="287"/>
      <c r="B618" s="285"/>
      <c r="C618" s="286"/>
      <c r="D618" s="285"/>
      <c r="E618" s="284"/>
      <c r="F618" s="284"/>
      <c r="G618" s="284"/>
      <c r="H618" s="284"/>
      <c r="I618" s="284"/>
      <c r="J618" s="284"/>
      <c r="K618" s="284"/>
      <c r="L618" s="284"/>
      <c r="M618" s="284"/>
      <c r="N618" s="284"/>
      <c r="O618" s="284"/>
      <c r="P618" s="284"/>
      <c r="Q618" s="284"/>
      <c r="R618" s="284"/>
      <c r="S618" s="284"/>
      <c r="T618" s="284"/>
      <c r="U618" s="284"/>
      <c r="V618" s="284"/>
      <c r="W618" s="284"/>
      <c r="X618" s="284"/>
      <c r="Y618" s="284"/>
      <c r="Z618" s="284"/>
    </row>
    <row r="619" spans="1:26" ht="18.75" customHeight="1" x14ac:dyDescent="0.25">
      <c r="A619" s="287"/>
      <c r="B619" s="285"/>
      <c r="C619" s="286"/>
      <c r="D619" s="285"/>
      <c r="E619" s="284"/>
      <c r="F619" s="284"/>
      <c r="G619" s="284"/>
      <c r="H619" s="284"/>
      <c r="I619" s="284"/>
      <c r="J619" s="284"/>
      <c r="K619" s="284"/>
      <c r="L619" s="284"/>
      <c r="M619" s="284"/>
      <c r="N619" s="284"/>
      <c r="O619" s="284"/>
      <c r="P619" s="284"/>
      <c r="Q619" s="284"/>
      <c r="R619" s="284"/>
      <c r="S619" s="284"/>
      <c r="T619" s="284"/>
      <c r="U619" s="284"/>
      <c r="V619" s="284"/>
      <c r="W619" s="284"/>
      <c r="X619" s="284"/>
      <c r="Y619" s="284"/>
      <c r="Z619" s="284"/>
    </row>
    <row r="620" spans="1:26" ht="18.75" customHeight="1" x14ac:dyDescent="0.25">
      <c r="A620" s="287"/>
      <c r="B620" s="285"/>
      <c r="C620" s="286"/>
      <c r="D620" s="285"/>
      <c r="E620" s="284"/>
      <c r="F620" s="284"/>
      <c r="G620" s="284"/>
      <c r="H620" s="284"/>
      <c r="I620" s="284"/>
      <c r="J620" s="284"/>
      <c r="K620" s="284"/>
      <c r="L620" s="284"/>
      <c r="M620" s="284"/>
      <c r="N620" s="284"/>
      <c r="O620" s="284"/>
      <c r="P620" s="284"/>
      <c r="Q620" s="284"/>
      <c r="R620" s="284"/>
      <c r="S620" s="284"/>
      <c r="T620" s="284"/>
      <c r="U620" s="284"/>
      <c r="V620" s="284"/>
      <c r="W620" s="284"/>
      <c r="X620" s="284"/>
      <c r="Y620" s="284"/>
      <c r="Z620" s="284"/>
    </row>
    <row r="621" spans="1:26" ht="18.75" customHeight="1" x14ac:dyDescent="0.25">
      <c r="A621" s="287"/>
      <c r="B621" s="285"/>
      <c r="C621" s="286"/>
      <c r="D621" s="285"/>
      <c r="E621" s="284"/>
      <c r="F621" s="284"/>
      <c r="G621" s="284"/>
      <c r="H621" s="284"/>
      <c r="I621" s="284"/>
      <c r="J621" s="284"/>
      <c r="K621" s="284"/>
      <c r="L621" s="284"/>
      <c r="M621" s="284"/>
      <c r="N621" s="284"/>
      <c r="O621" s="284"/>
      <c r="P621" s="284"/>
      <c r="Q621" s="284"/>
      <c r="R621" s="284"/>
      <c r="S621" s="284"/>
      <c r="T621" s="284"/>
      <c r="U621" s="284"/>
      <c r="V621" s="284"/>
      <c r="W621" s="284"/>
      <c r="X621" s="284"/>
      <c r="Y621" s="284"/>
      <c r="Z621" s="284"/>
    </row>
    <row r="622" spans="1:26" ht="18.75" customHeight="1" x14ac:dyDescent="0.25">
      <c r="A622" s="287"/>
      <c r="B622" s="285"/>
      <c r="C622" s="286"/>
      <c r="D622" s="285"/>
      <c r="E622" s="284"/>
      <c r="F622" s="284"/>
      <c r="G622" s="284"/>
      <c r="H622" s="284"/>
      <c r="I622" s="284"/>
      <c r="J622" s="284"/>
      <c r="K622" s="284"/>
      <c r="L622" s="284"/>
      <c r="M622" s="284"/>
      <c r="N622" s="284"/>
      <c r="O622" s="284"/>
      <c r="P622" s="284"/>
      <c r="Q622" s="284"/>
      <c r="R622" s="284"/>
      <c r="S622" s="284"/>
      <c r="T622" s="284"/>
      <c r="U622" s="284"/>
      <c r="V622" s="284"/>
      <c r="W622" s="284"/>
      <c r="X622" s="284"/>
      <c r="Y622" s="284"/>
      <c r="Z622" s="284"/>
    </row>
    <row r="623" spans="1:26" ht="18.75" customHeight="1" x14ac:dyDescent="0.25">
      <c r="A623" s="287"/>
      <c r="B623" s="285"/>
      <c r="C623" s="286"/>
      <c r="D623" s="285"/>
      <c r="E623" s="284"/>
      <c r="F623" s="284"/>
      <c r="G623" s="284"/>
      <c r="H623" s="284"/>
      <c r="I623" s="284"/>
      <c r="J623" s="284"/>
      <c r="K623" s="284"/>
      <c r="L623" s="284"/>
      <c r="M623" s="284"/>
      <c r="N623" s="284"/>
      <c r="O623" s="284"/>
      <c r="P623" s="284"/>
      <c r="Q623" s="284"/>
      <c r="R623" s="284"/>
      <c r="S623" s="284"/>
      <c r="T623" s="284"/>
      <c r="U623" s="284"/>
      <c r="V623" s="284"/>
      <c r="W623" s="284"/>
      <c r="X623" s="284"/>
      <c r="Y623" s="284"/>
      <c r="Z623" s="284"/>
    </row>
    <row r="624" spans="1:26" ht="18.75" customHeight="1" x14ac:dyDescent="0.25">
      <c r="A624" s="287"/>
      <c r="B624" s="285"/>
      <c r="C624" s="286"/>
      <c r="D624" s="285"/>
      <c r="E624" s="284"/>
      <c r="F624" s="284"/>
      <c r="G624" s="284"/>
      <c r="H624" s="284"/>
      <c r="I624" s="284"/>
      <c r="J624" s="284"/>
      <c r="K624" s="284"/>
      <c r="L624" s="284"/>
      <c r="M624" s="284"/>
      <c r="N624" s="284"/>
      <c r="O624" s="284"/>
      <c r="P624" s="284"/>
      <c r="Q624" s="284"/>
      <c r="R624" s="284"/>
      <c r="S624" s="284"/>
      <c r="T624" s="284"/>
      <c r="U624" s="284"/>
      <c r="V624" s="284"/>
      <c r="W624" s="284"/>
      <c r="X624" s="284"/>
      <c r="Y624" s="284"/>
      <c r="Z624" s="284"/>
    </row>
    <row r="625" spans="1:26" ht="18.75" customHeight="1" x14ac:dyDescent="0.25">
      <c r="A625" s="287"/>
      <c r="B625" s="285"/>
      <c r="C625" s="286"/>
      <c r="D625" s="285"/>
      <c r="E625" s="284"/>
      <c r="F625" s="284"/>
      <c r="G625" s="284"/>
      <c r="H625" s="284"/>
      <c r="I625" s="284"/>
      <c r="J625" s="284"/>
      <c r="K625" s="284"/>
      <c r="L625" s="284"/>
      <c r="M625" s="284"/>
      <c r="N625" s="284"/>
      <c r="O625" s="284"/>
      <c r="P625" s="284"/>
      <c r="Q625" s="284"/>
      <c r="R625" s="284"/>
      <c r="S625" s="284"/>
      <c r="T625" s="284"/>
      <c r="U625" s="284"/>
      <c r="V625" s="284"/>
      <c r="W625" s="284"/>
      <c r="X625" s="284"/>
      <c r="Y625" s="284"/>
      <c r="Z625" s="284"/>
    </row>
    <row r="626" spans="1:26" ht="18.75" customHeight="1" x14ac:dyDescent="0.25">
      <c r="A626" s="287"/>
      <c r="B626" s="285"/>
      <c r="C626" s="286"/>
      <c r="D626" s="285"/>
      <c r="E626" s="284"/>
      <c r="F626" s="284"/>
      <c r="G626" s="284"/>
      <c r="H626" s="284"/>
      <c r="I626" s="284"/>
      <c r="J626" s="284"/>
      <c r="K626" s="284"/>
      <c r="L626" s="284"/>
      <c r="M626" s="284"/>
      <c r="N626" s="284"/>
      <c r="O626" s="284"/>
      <c r="P626" s="284"/>
      <c r="Q626" s="284"/>
      <c r="R626" s="284"/>
      <c r="S626" s="284"/>
      <c r="T626" s="284"/>
      <c r="U626" s="284"/>
      <c r="V626" s="284"/>
      <c r="W626" s="284"/>
      <c r="X626" s="284"/>
      <c r="Y626" s="284"/>
      <c r="Z626" s="284"/>
    </row>
    <row r="627" spans="1:26" ht="18.75" customHeight="1" x14ac:dyDescent="0.25">
      <c r="A627" s="287"/>
      <c r="B627" s="285"/>
      <c r="C627" s="286"/>
      <c r="D627" s="285"/>
      <c r="E627" s="284"/>
      <c r="F627" s="284"/>
      <c r="G627" s="284"/>
      <c r="H627" s="284"/>
      <c r="I627" s="284"/>
      <c r="J627" s="284"/>
      <c r="K627" s="284"/>
      <c r="L627" s="284"/>
      <c r="M627" s="284"/>
      <c r="N627" s="284"/>
      <c r="O627" s="284"/>
      <c r="P627" s="284"/>
      <c r="Q627" s="284"/>
      <c r="R627" s="284"/>
      <c r="S627" s="284"/>
      <c r="T627" s="284"/>
      <c r="U627" s="284"/>
      <c r="V627" s="284"/>
      <c r="W627" s="284"/>
      <c r="X627" s="284"/>
      <c r="Y627" s="284"/>
      <c r="Z627" s="284"/>
    </row>
    <row r="628" spans="1:26" ht="18.75" customHeight="1" x14ac:dyDescent="0.25">
      <c r="A628" s="287"/>
      <c r="B628" s="285"/>
      <c r="C628" s="286"/>
      <c r="D628" s="285"/>
      <c r="E628" s="284"/>
      <c r="F628" s="284"/>
      <c r="G628" s="284"/>
      <c r="H628" s="284"/>
      <c r="I628" s="284"/>
      <c r="J628" s="284"/>
      <c r="K628" s="284"/>
      <c r="L628" s="284"/>
      <c r="M628" s="284"/>
      <c r="N628" s="284"/>
      <c r="O628" s="284"/>
      <c r="P628" s="284"/>
      <c r="Q628" s="284"/>
      <c r="R628" s="284"/>
      <c r="S628" s="284"/>
      <c r="T628" s="284"/>
      <c r="U628" s="284"/>
      <c r="V628" s="284"/>
      <c r="W628" s="284"/>
      <c r="X628" s="284"/>
      <c r="Y628" s="284"/>
      <c r="Z628" s="284"/>
    </row>
    <row r="629" spans="1:26" ht="18.75" customHeight="1" x14ac:dyDescent="0.25">
      <c r="A629" s="287"/>
      <c r="B629" s="285"/>
      <c r="C629" s="286"/>
      <c r="D629" s="285"/>
      <c r="E629" s="284"/>
      <c r="F629" s="284"/>
      <c r="G629" s="284"/>
      <c r="H629" s="284"/>
      <c r="I629" s="284"/>
      <c r="J629" s="284"/>
      <c r="K629" s="284"/>
      <c r="L629" s="284"/>
      <c r="M629" s="284"/>
      <c r="N629" s="284"/>
      <c r="O629" s="284"/>
      <c r="P629" s="284"/>
      <c r="Q629" s="284"/>
      <c r="R629" s="284"/>
      <c r="S629" s="284"/>
      <c r="T629" s="284"/>
      <c r="U629" s="284"/>
      <c r="V629" s="284"/>
      <c r="W629" s="284"/>
      <c r="X629" s="284"/>
      <c r="Y629" s="284"/>
      <c r="Z629" s="284"/>
    </row>
    <row r="630" spans="1:26" ht="18.75" customHeight="1" x14ac:dyDescent="0.25">
      <c r="A630" s="287"/>
      <c r="B630" s="285"/>
      <c r="C630" s="286"/>
      <c r="D630" s="285"/>
      <c r="E630" s="284"/>
      <c r="F630" s="284"/>
      <c r="G630" s="284"/>
      <c r="H630" s="284"/>
      <c r="I630" s="284"/>
      <c r="J630" s="284"/>
      <c r="K630" s="284"/>
      <c r="L630" s="284"/>
      <c r="M630" s="284"/>
      <c r="N630" s="284"/>
      <c r="O630" s="284"/>
      <c r="P630" s="284"/>
      <c r="Q630" s="284"/>
      <c r="R630" s="284"/>
      <c r="S630" s="284"/>
      <c r="T630" s="284"/>
      <c r="U630" s="284"/>
      <c r="V630" s="284"/>
      <c r="W630" s="284"/>
      <c r="X630" s="284"/>
      <c r="Y630" s="284"/>
      <c r="Z630" s="284"/>
    </row>
    <row r="631" spans="1:26" ht="18.75" customHeight="1" x14ac:dyDescent="0.25">
      <c r="A631" s="287"/>
      <c r="B631" s="285"/>
      <c r="C631" s="286"/>
      <c r="D631" s="285"/>
      <c r="E631" s="284"/>
      <c r="F631" s="284"/>
      <c r="G631" s="284"/>
      <c r="H631" s="284"/>
      <c r="I631" s="284"/>
      <c r="J631" s="284"/>
      <c r="K631" s="284"/>
      <c r="L631" s="284"/>
      <c r="M631" s="284"/>
      <c r="N631" s="284"/>
      <c r="O631" s="284"/>
      <c r="P631" s="284"/>
      <c r="Q631" s="284"/>
      <c r="R631" s="284"/>
      <c r="S631" s="284"/>
      <c r="T631" s="284"/>
      <c r="U631" s="284"/>
      <c r="V631" s="284"/>
      <c r="W631" s="284"/>
      <c r="X631" s="284"/>
      <c r="Y631" s="284"/>
      <c r="Z631" s="284"/>
    </row>
    <row r="632" spans="1:26" ht="18.75" customHeight="1" x14ac:dyDescent="0.25">
      <c r="A632" s="287"/>
      <c r="B632" s="285"/>
      <c r="C632" s="286"/>
      <c r="D632" s="285"/>
      <c r="E632" s="284"/>
      <c r="F632" s="284"/>
      <c r="G632" s="284"/>
      <c r="H632" s="284"/>
      <c r="I632" s="284"/>
      <c r="J632" s="284"/>
      <c r="K632" s="284"/>
      <c r="L632" s="284"/>
      <c r="M632" s="284"/>
      <c r="N632" s="284"/>
      <c r="O632" s="284"/>
      <c r="P632" s="284"/>
      <c r="Q632" s="284"/>
      <c r="R632" s="284"/>
      <c r="S632" s="284"/>
      <c r="T632" s="284"/>
      <c r="U632" s="284"/>
      <c r="V632" s="284"/>
      <c r="W632" s="284"/>
      <c r="X632" s="284"/>
      <c r="Y632" s="284"/>
      <c r="Z632" s="284"/>
    </row>
    <row r="633" spans="1:26" ht="18.75" customHeight="1" x14ac:dyDescent="0.25">
      <c r="A633" s="287"/>
      <c r="B633" s="285"/>
      <c r="C633" s="286"/>
      <c r="D633" s="285"/>
      <c r="E633" s="284"/>
      <c r="F633" s="284"/>
      <c r="G633" s="284"/>
      <c r="H633" s="284"/>
      <c r="I633" s="284"/>
      <c r="J633" s="284"/>
      <c r="K633" s="284"/>
      <c r="L633" s="284"/>
      <c r="M633" s="284"/>
      <c r="N633" s="284"/>
      <c r="O633" s="284"/>
      <c r="P633" s="284"/>
      <c r="Q633" s="284"/>
      <c r="R633" s="284"/>
      <c r="S633" s="284"/>
      <c r="T633" s="284"/>
      <c r="U633" s="284"/>
      <c r="V633" s="284"/>
      <c r="W633" s="284"/>
      <c r="X633" s="284"/>
      <c r="Y633" s="284"/>
      <c r="Z633" s="284"/>
    </row>
    <row r="634" spans="1:26" ht="18.75" customHeight="1" x14ac:dyDescent="0.25">
      <c r="A634" s="287"/>
      <c r="B634" s="285"/>
      <c r="C634" s="286"/>
      <c r="D634" s="285"/>
      <c r="E634" s="284"/>
      <c r="F634" s="284"/>
      <c r="G634" s="284"/>
      <c r="H634" s="284"/>
      <c r="I634" s="284"/>
      <c r="J634" s="284"/>
      <c r="K634" s="284"/>
      <c r="L634" s="284"/>
      <c r="M634" s="284"/>
      <c r="N634" s="284"/>
      <c r="O634" s="284"/>
      <c r="P634" s="284"/>
      <c r="Q634" s="284"/>
      <c r="R634" s="284"/>
      <c r="S634" s="284"/>
      <c r="T634" s="284"/>
      <c r="U634" s="284"/>
      <c r="V634" s="284"/>
      <c r="W634" s="284"/>
      <c r="X634" s="284"/>
      <c r="Y634" s="284"/>
      <c r="Z634" s="284"/>
    </row>
    <row r="635" spans="1:26" ht="18.75" customHeight="1" x14ac:dyDescent="0.25">
      <c r="A635" s="287"/>
      <c r="B635" s="285"/>
      <c r="C635" s="286"/>
      <c r="D635" s="285"/>
      <c r="E635" s="284"/>
      <c r="F635" s="284"/>
      <c r="G635" s="284"/>
      <c r="H635" s="284"/>
      <c r="I635" s="284"/>
      <c r="J635" s="284"/>
      <c r="K635" s="284"/>
      <c r="L635" s="284"/>
      <c r="M635" s="284"/>
      <c r="N635" s="284"/>
      <c r="O635" s="284"/>
      <c r="P635" s="284"/>
      <c r="Q635" s="284"/>
      <c r="R635" s="284"/>
      <c r="S635" s="284"/>
      <c r="T635" s="284"/>
      <c r="U635" s="284"/>
      <c r="V635" s="284"/>
      <c r="W635" s="284"/>
      <c r="X635" s="284"/>
      <c r="Y635" s="284"/>
      <c r="Z635" s="284"/>
    </row>
    <row r="636" spans="1:26" ht="18.75" customHeight="1" x14ac:dyDescent="0.25">
      <c r="A636" s="287"/>
      <c r="B636" s="285"/>
      <c r="C636" s="286"/>
      <c r="D636" s="285"/>
      <c r="E636" s="284"/>
      <c r="F636" s="284"/>
      <c r="G636" s="284"/>
      <c r="H636" s="284"/>
      <c r="I636" s="284"/>
      <c r="J636" s="284"/>
      <c r="K636" s="284"/>
      <c r="L636" s="284"/>
      <c r="M636" s="284"/>
      <c r="N636" s="284"/>
      <c r="O636" s="284"/>
      <c r="P636" s="284"/>
      <c r="Q636" s="284"/>
      <c r="R636" s="284"/>
      <c r="S636" s="284"/>
      <c r="T636" s="284"/>
      <c r="U636" s="284"/>
      <c r="V636" s="284"/>
      <c r="W636" s="284"/>
      <c r="X636" s="284"/>
      <c r="Y636" s="284"/>
      <c r="Z636" s="284"/>
    </row>
    <row r="637" spans="1:26" ht="18.75" customHeight="1" x14ac:dyDescent="0.25">
      <c r="A637" s="287"/>
      <c r="B637" s="285"/>
      <c r="C637" s="286"/>
      <c r="D637" s="285"/>
      <c r="E637" s="284"/>
      <c r="F637" s="284"/>
      <c r="G637" s="284"/>
      <c r="H637" s="284"/>
      <c r="I637" s="284"/>
      <c r="J637" s="284"/>
      <c r="K637" s="284"/>
      <c r="L637" s="284"/>
      <c r="M637" s="284"/>
      <c r="N637" s="284"/>
      <c r="O637" s="284"/>
      <c r="P637" s="284"/>
      <c r="Q637" s="284"/>
      <c r="R637" s="284"/>
      <c r="S637" s="284"/>
      <c r="T637" s="284"/>
      <c r="U637" s="284"/>
      <c r="V637" s="284"/>
      <c r="W637" s="284"/>
      <c r="X637" s="284"/>
      <c r="Y637" s="284"/>
      <c r="Z637" s="284"/>
    </row>
    <row r="638" spans="1:26" ht="18.75" customHeight="1" x14ac:dyDescent="0.25">
      <c r="A638" s="287"/>
      <c r="B638" s="285"/>
      <c r="C638" s="286"/>
      <c r="D638" s="285"/>
      <c r="E638" s="284"/>
      <c r="F638" s="284"/>
      <c r="G638" s="284"/>
      <c r="H638" s="284"/>
      <c r="I638" s="284"/>
      <c r="J638" s="284"/>
      <c r="K638" s="284"/>
      <c r="L638" s="284"/>
      <c r="M638" s="284"/>
      <c r="N638" s="284"/>
      <c r="O638" s="284"/>
      <c r="P638" s="284"/>
      <c r="Q638" s="284"/>
      <c r="R638" s="284"/>
      <c r="S638" s="284"/>
      <c r="T638" s="284"/>
      <c r="U638" s="284"/>
      <c r="V638" s="284"/>
      <c r="W638" s="284"/>
      <c r="X638" s="284"/>
      <c r="Y638" s="284"/>
      <c r="Z638" s="284"/>
    </row>
    <row r="639" spans="1:26" ht="18.75" customHeight="1" x14ac:dyDescent="0.25">
      <c r="A639" s="287"/>
      <c r="B639" s="285"/>
      <c r="C639" s="286"/>
      <c r="D639" s="285"/>
      <c r="E639" s="284"/>
      <c r="F639" s="284"/>
      <c r="G639" s="284"/>
      <c r="H639" s="284"/>
      <c r="I639" s="284"/>
      <c r="J639" s="284"/>
      <c r="K639" s="284"/>
      <c r="L639" s="284"/>
      <c r="M639" s="284"/>
      <c r="N639" s="284"/>
      <c r="O639" s="284"/>
      <c r="P639" s="284"/>
      <c r="Q639" s="284"/>
      <c r="R639" s="284"/>
      <c r="S639" s="284"/>
      <c r="T639" s="284"/>
      <c r="U639" s="284"/>
      <c r="V639" s="284"/>
      <c r="W639" s="284"/>
      <c r="X639" s="284"/>
      <c r="Y639" s="284"/>
      <c r="Z639" s="284"/>
    </row>
    <row r="640" spans="1:26" ht="18.75" customHeight="1" x14ac:dyDescent="0.25">
      <c r="A640" s="287"/>
      <c r="B640" s="285"/>
      <c r="C640" s="286"/>
      <c r="D640" s="285"/>
      <c r="E640" s="284"/>
      <c r="F640" s="284"/>
      <c r="G640" s="284"/>
      <c r="H640" s="284"/>
      <c r="I640" s="284"/>
      <c r="J640" s="284"/>
      <c r="K640" s="284"/>
      <c r="L640" s="284"/>
      <c r="M640" s="284"/>
      <c r="N640" s="284"/>
      <c r="O640" s="284"/>
      <c r="P640" s="284"/>
      <c r="Q640" s="284"/>
      <c r="R640" s="284"/>
      <c r="S640" s="284"/>
      <c r="T640" s="284"/>
      <c r="U640" s="284"/>
      <c r="V640" s="284"/>
      <c r="W640" s="284"/>
      <c r="X640" s="284"/>
      <c r="Y640" s="284"/>
      <c r="Z640" s="284"/>
    </row>
    <row r="641" spans="1:26" ht="18.75" customHeight="1" x14ac:dyDescent="0.25">
      <c r="A641" s="287"/>
      <c r="B641" s="285"/>
      <c r="C641" s="286"/>
      <c r="D641" s="285"/>
      <c r="E641" s="284"/>
      <c r="F641" s="284"/>
      <c r="G641" s="284"/>
      <c r="H641" s="284"/>
      <c r="I641" s="284"/>
      <c r="J641" s="284"/>
      <c r="K641" s="284"/>
      <c r="L641" s="284"/>
      <c r="M641" s="284"/>
      <c r="N641" s="284"/>
      <c r="O641" s="284"/>
      <c r="P641" s="284"/>
      <c r="Q641" s="284"/>
      <c r="R641" s="284"/>
      <c r="S641" s="284"/>
      <c r="T641" s="284"/>
      <c r="U641" s="284"/>
      <c r="V641" s="284"/>
      <c r="W641" s="284"/>
      <c r="X641" s="284"/>
      <c r="Y641" s="284"/>
      <c r="Z641" s="284"/>
    </row>
    <row r="642" spans="1:26" ht="18.75" customHeight="1" x14ac:dyDescent="0.25">
      <c r="A642" s="287"/>
      <c r="B642" s="285"/>
      <c r="C642" s="286"/>
      <c r="D642" s="285"/>
      <c r="E642" s="284"/>
      <c r="F642" s="284"/>
      <c r="G642" s="284"/>
      <c r="H642" s="284"/>
      <c r="I642" s="284"/>
      <c r="J642" s="284"/>
      <c r="K642" s="284"/>
      <c r="L642" s="284"/>
      <c r="M642" s="284"/>
      <c r="N642" s="284"/>
      <c r="O642" s="284"/>
      <c r="P642" s="284"/>
      <c r="Q642" s="284"/>
      <c r="R642" s="284"/>
      <c r="S642" s="284"/>
      <c r="T642" s="284"/>
      <c r="U642" s="284"/>
      <c r="V642" s="284"/>
      <c r="W642" s="284"/>
      <c r="X642" s="284"/>
      <c r="Y642" s="284"/>
      <c r="Z642" s="284"/>
    </row>
    <row r="643" spans="1:26" ht="18.75" customHeight="1" x14ac:dyDescent="0.25">
      <c r="A643" s="287"/>
      <c r="B643" s="285"/>
      <c r="C643" s="286"/>
      <c r="D643" s="285"/>
      <c r="E643" s="284"/>
      <c r="F643" s="284"/>
      <c r="G643" s="284"/>
      <c r="H643" s="284"/>
      <c r="I643" s="284"/>
      <c r="J643" s="284"/>
      <c r="K643" s="284"/>
      <c r="L643" s="284"/>
      <c r="M643" s="284"/>
      <c r="N643" s="284"/>
      <c r="O643" s="284"/>
      <c r="P643" s="284"/>
      <c r="Q643" s="284"/>
      <c r="R643" s="284"/>
      <c r="S643" s="284"/>
      <c r="T643" s="284"/>
      <c r="U643" s="284"/>
      <c r="V643" s="284"/>
      <c r="W643" s="284"/>
      <c r="X643" s="284"/>
      <c r="Y643" s="284"/>
      <c r="Z643" s="284"/>
    </row>
    <row r="644" spans="1:26" ht="18.75" customHeight="1" x14ac:dyDescent="0.25">
      <c r="A644" s="287"/>
      <c r="B644" s="285"/>
      <c r="C644" s="286"/>
      <c r="D644" s="285"/>
      <c r="E644" s="284"/>
      <c r="F644" s="284"/>
      <c r="G644" s="284"/>
      <c r="H644" s="284"/>
      <c r="I644" s="284"/>
      <c r="J644" s="284"/>
      <c r="K644" s="284"/>
      <c r="L644" s="284"/>
      <c r="M644" s="284"/>
      <c r="N644" s="284"/>
      <c r="O644" s="284"/>
      <c r="P644" s="284"/>
      <c r="Q644" s="284"/>
      <c r="R644" s="284"/>
      <c r="S644" s="284"/>
      <c r="T644" s="284"/>
      <c r="U644" s="284"/>
      <c r="V644" s="284"/>
      <c r="W644" s="284"/>
      <c r="X644" s="284"/>
      <c r="Y644" s="284"/>
      <c r="Z644" s="284"/>
    </row>
    <row r="645" spans="1:26" ht="18.75" customHeight="1" x14ac:dyDescent="0.25">
      <c r="A645" s="287"/>
      <c r="B645" s="285"/>
      <c r="C645" s="286"/>
      <c r="D645" s="285"/>
      <c r="E645" s="284"/>
      <c r="F645" s="284"/>
      <c r="G645" s="284"/>
      <c r="H645" s="284"/>
      <c r="I645" s="284"/>
      <c r="J645" s="284"/>
      <c r="K645" s="284"/>
      <c r="L645" s="284"/>
      <c r="M645" s="284"/>
      <c r="N645" s="284"/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  <c r="Z645" s="284"/>
    </row>
    <row r="646" spans="1:26" ht="18.75" customHeight="1" x14ac:dyDescent="0.25">
      <c r="A646" s="287"/>
      <c r="B646" s="285"/>
      <c r="C646" s="286"/>
      <c r="D646" s="285"/>
      <c r="E646" s="284"/>
      <c r="F646" s="284"/>
      <c r="G646" s="284"/>
      <c r="H646" s="284"/>
      <c r="I646" s="284"/>
      <c r="J646" s="284"/>
      <c r="K646" s="284"/>
      <c r="L646" s="284"/>
      <c r="M646" s="284"/>
      <c r="N646" s="284"/>
      <c r="O646" s="284"/>
      <c r="P646" s="284"/>
      <c r="Q646" s="284"/>
      <c r="R646" s="284"/>
      <c r="S646" s="284"/>
      <c r="T646" s="284"/>
      <c r="U646" s="284"/>
      <c r="V646" s="284"/>
      <c r="W646" s="284"/>
      <c r="X646" s="284"/>
      <c r="Y646" s="284"/>
      <c r="Z646" s="284"/>
    </row>
    <row r="647" spans="1:26" ht="18.75" customHeight="1" x14ac:dyDescent="0.25">
      <c r="A647" s="287"/>
      <c r="B647" s="285"/>
      <c r="C647" s="286"/>
      <c r="D647" s="285"/>
      <c r="E647" s="284"/>
      <c r="F647" s="284"/>
      <c r="G647" s="284"/>
      <c r="H647" s="284"/>
      <c r="I647" s="284"/>
      <c r="J647" s="284"/>
      <c r="K647" s="284"/>
      <c r="L647" s="284"/>
      <c r="M647" s="284"/>
      <c r="N647" s="284"/>
      <c r="O647" s="284"/>
      <c r="P647" s="284"/>
      <c r="Q647" s="284"/>
      <c r="R647" s="284"/>
      <c r="S647" s="284"/>
      <c r="T647" s="284"/>
      <c r="U647" s="284"/>
      <c r="V647" s="284"/>
      <c r="W647" s="284"/>
      <c r="X647" s="284"/>
      <c r="Y647" s="284"/>
      <c r="Z647" s="284"/>
    </row>
    <row r="648" spans="1:26" ht="18.75" customHeight="1" x14ac:dyDescent="0.25">
      <c r="A648" s="287"/>
      <c r="B648" s="285"/>
      <c r="C648" s="286"/>
      <c r="D648" s="285"/>
      <c r="E648" s="284"/>
      <c r="F648" s="284"/>
      <c r="G648" s="284"/>
      <c r="H648" s="284"/>
      <c r="I648" s="284"/>
      <c r="J648" s="284"/>
      <c r="K648" s="284"/>
      <c r="L648" s="284"/>
      <c r="M648" s="284"/>
      <c r="N648" s="284"/>
      <c r="O648" s="284"/>
      <c r="P648" s="284"/>
      <c r="Q648" s="284"/>
      <c r="R648" s="284"/>
      <c r="S648" s="284"/>
      <c r="T648" s="284"/>
      <c r="U648" s="284"/>
      <c r="V648" s="284"/>
      <c r="W648" s="284"/>
      <c r="X648" s="284"/>
      <c r="Y648" s="284"/>
      <c r="Z648" s="284"/>
    </row>
    <row r="649" spans="1:26" ht="18.75" customHeight="1" x14ac:dyDescent="0.25">
      <c r="A649" s="287"/>
      <c r="B649" s="285"/>
      <c r="C649" s="286"/>
      <c r="D649" s="285"/>
      <c r="E649" s="284"/>
      <c r="F649" s="284"/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284"/>
      <c r="R649" s="284"/>
      <c r="S649" s="284"/>
      <c r="T649" s="284"/>
      <c r="U649" s="284"/>
      <c r="V649" s="284"/>
      <c r="W649" s="284"/>
      <c r="X649" s="284"/>
      <c r="Y649" s="284"/>
      <c r="Z649" s="284"/>
    </row>
    <row r="650" spans="1:26" ht="18.75" customHeight="1" x14ac:dyDescent="0.25">
      <c r="A650" s="287"/>
      <c r="B650" s="285"/>
      <c r="C650" s="286"/>
      <c r="D650" s="285"/>
      <c r="E650" s="284"/>
      <c r="F650" s="284"/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284"/>
      <c r="R650" s="284"/>
      <c r="S650" s="284"/>
      <c r="T650" s="284"/>
      <c r="U650" s="284"/>
      <c r="V650" s="284"/>
      <c r="W650" s="284"/>
      <c r="X650" s="284"/>
      <c r="Y650" s="284"/>
      <c r="Z650" s="284"/>
    </row>
    <row r="651" spans="1:26" ht="18.75" customHeight="1" x14ac:dyDescent="0.25">
      <c r="A651" s="287"/>
      <c r="B651" s="285"/>
      <c r="C651" s="286"/>
      <c r="D651" s="285"/>
      <c r="E651" s="284"/>
      <c r="F651" s="284"/>
      <c r="G651" s="284"/>
      <c r="H651" s="284"/>
      <c r="I651" s="284"/>
      <c r="J651" s="284"/>
      <c r="K651" s="284"/>
      <c r="L651" s="284"/>
      <c r="M651" s="284"/>
      <c r="N651" s="284"/>
      <c r="O651" s="284"/>
      <c r="P651" s="284"/>
      <c r="Q651" s="284"/>
      <c r="R651" s="284"/>
      <c r="S651" s="284"/>
      <c r="T651" s="284"/>
      <c r="U651" s="284"/>
      <c r="V651" s="284"/>
      <c r="W651" s="284"/>
      <c r="X651" s="284"/>
      <c r="Y651" s="284"/>
      <c r="Z651" s="284"/>
    </row>
    <row r="652" spans="1:26" ht="18.75" customHeight="1" x14ac:dyDescent="0.25">
      <c r="A652" s="287"/>
      <c r="B652" s="285"/>
      <c r="C652" s="286"/>
      <c r="D652" s="285"/>
      <c r="E652" s="284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4"/>
      <c r="Q652" s="284"/>
      <c r="R652" s="284"/>
      <c r="S652" s="284"/>
      <c r="T652" s="284"/>
      <c r="U652" s="284"/>
      <c r="V652" s="284"/>
      <c r="W652" s="284"/>
      <c r="X652" s="284"/>
      <c r="Y652" s="284"/>
      <c r="Z652" s="284"/>
    </row>
    <row r="653" spans="1:26" ht="18.75" customHeight="1" x14ac:dyDescent="0.25">
      <c r="A653" s="287"/>
      <c r="B653" s="285"/>
      <c r="C653" s="286"/>
      <c r="D653" s="285"/>
      <c r="E653" s="284"/>
      <c r="F653" s="284"/>
      <c r="G653" s="284"/>
      <c r="H653" s="284"/>
      <c r="I653" s="284"/>
      <c r="J653" s="284"/>
      <c r="K653" s="284"/>
      <c r="L653" s="284"/>
      <c r="M653" s="284"/>
      <c r="N653" s="284"/>
      <c r="O653" s="284"/>
      <c r="P653" s="284"/>
      <c r="Q653" s="284"/>
      <c r="R653" s="284"/>
      <c r="S653" s="284"/>
      <c r="T653" s="284"/>
      <c r="U653" s="284"/>
      <c r="V653" s="284"/>
      <c r="W653" s="284"/>
      <c r="X653" s="284"/>
      <c r="Y653" s="284"/>
      <c r="Z653" s="284"/>
    </row>
    <row r="654" spans="1:26" ht="18.75" customHeight="1" x14ac:dyDescent="0.25">
      <c r="A654" s="287"/>
      <c r="B654" s="285"/>
      <c r="C654" s="286"/>
      <c r="D654" s="285"/>
      <c r="E654" s="284"/>
      <c r="F654" s="284"/>
      <c r="G654" s="284"/>
      <c r="H654" s="284"/>
      <c r="I654" s="284"/>
      <c r="J654" s="284"/>
      <c r="K654" s="284"/>
      <c r="L654" s="284"/>
      <c r="M654" s="284"/>
      <c r="N654" s="284"/>
      <c r="O654" s="284"/>
      <c r="P654" s="284"/>
      <c r="Q654" s="284"/>
      <c r="R654" s="284"/>
      <c r="S654" s="284"/>
      <c r="T654" s="284"/>
      <c r="U654" s="284"/>
      <c r="V654" s="284"/>
      <c r="W654" s="284"/>
      <c r="X654" s="284"/>
      <c r="Y654" s="284"/>
      <c r="Z654" s="284"/>
    </row>
    <row r="655" spans="1:26" ht="18.75" customHeight="1" x14ac:dyDescent="0.25">
      <c r="A655" s="287"/>
      <c r="B655" s="285"/>
      <c r="C655" s="286"/>
      <c r="D655" s="285"/>
      <c r="E655" s="284"/>
      <c r="F655" s="284"/>
      <c r="G655" s="284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  <c r="R655" s="284"/>
      <c r="S655" s="284"/>
      <c r="T655" s="284"/>
      <c r="U655" s="284"/>
      <c r="V655" s="284"/>
      <c r="W655" s="284"/>
      <c r="X655" s="284"/>
      <c r="Y655" s="284"/>
      <c r="Z655" s="284"/>
    </row>
    <row r="656" spans="1:26" ht="18.75" customHeight="1" x14ac:dyDescent="0.25">
      <c r="A656" s="287"/>
      <c r="B656" s="285"/>
      <c r="C656" s="286"/>
      <c r="D656" s="285"/>
      <c r="E656" s="284"/>
      <c r="F656" s="284"/>
      <c r="G656" s="284"/>
      <c r="H656" s="284"/>
      <c r="I656" s="284"/>
      <c r="J656" s="284"/>
      <c r="K656" s="284"/>
      <c r="L656" s="284"/>
      <c r="M656" s="284"/>
      <c r="N656" s="284"/>
      <c r="O656" s="284"/>
      <c r="P656" s="284"/>
      <c r="Q656" s="284"/>
      <c r="R656" s="284"/>
      <c r="S656" s="284"/>
      <c r="T656" s="284"/>
      <c r="U656" s="284"/>
      <c r="V656" s="284"/>
      <c r="W656" s="284"/>
      <c r="X656" s="284"/>
      <c r="Y656" s="284"/>
      <c r="Z656" s="284"/>
    </row>
    <row r="657" spans="1:26" ht="18.75" customHeight="1" x14ac:dyDescent="0.25">
      <c r="A657" s="287"/>
      <c r="B657" s="285"/>
      <c r="C657" s="286"/>
      <c r="D657" s="285"/>
      <c r="E657" s="284"/>
      <c r="F657" s="284"/>
      <c r="G657" s="284"/>
      <c r="H657" s="284"/>
      <c r="I657" s="284"/>
      <c r="J657" s="284"/>
      <c r="K657" s="284"/>
      <c r="L657" s="284"/>
      <c r="M657" s="284"/>
      <c r="N657" s="284"/>
      <c r="O657" s="284"/>
      <c r="P657" s="284"/>
      <c r="Q657" s="284"/>
      <c r="R657" s="284"/>
      <c r="S657" s="284"/>
      <c r="T657" s="284"/>
      <c r="U657" s="284"/>
      <c r="V657" s="284"/>
      <c r="W657" s="284"/>
      <c r="X657" s="284"/>
      <c r="Y657" s="284"/>
      <c r="Z657" s="284"/>
    </row>
    <row r="658" spans="1:26" ht="18.75" customHeight="1" x14ac:dyDescent="0.25">
      <c r="A658" s="287"/>
      <c r="B658" s="285"/>
      <c r="C658" s="286"/>
      <c r="D658" s="285"/>
      <c r="E658" s="284"/>
      <c r="F658" s="284"/>
      <c r="G658" s="284"/>
      <c r="H658" s="284"/>
      <c r="I658" s="284"/>
      <c r="J658" s="284"/>
      <c r="K658" s="284"/>
      <c r="L658" s="284"/>
      <c r="M658" s="284"/>
      <c r="N658" s="284"/>
      <c r="O658" s="284"/>
      <c r="P658" s="284"/>
      <c r="Q658" s="284"/>
      <c r="R658" s="284"/>
      <c r="S658" s="284"/>
      <c r="T658" s="284"/>
      <c r="U658" s="284"/>
      <c r="V658" s="284"/>
      <c r="W658" s="284"/>
      <c r="X658" s="284"/>
      <c r="Y658" s="284"/>
      <c r="Z658" s="284"/>
    </row>
    <row r="659" spans="1:26" ht="18.75" customHeight="1" x14ac:dyDescent="0.25">
      <c r="A659" s="287"/>
      <c r="B659" s="285"/>
      <c r="C659" s="286"/>
      <c r="D659" s="285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284"/>
      <c r="R659" s="284"/>
      <c r="S659" s="284"/>
      <c r="T659" s="284"/>
      <c r="U659" s="284"/>
      <c r="V659" s="284"/>
      <c r="W659" s="284"/>
      <c r="X659" s="284"/>
      <c r="Y659" s="284"/>
      <c r="Z659" s="284"/>
    </row>
    <row r="660" spans="1:26" ht="18.75" customHeight="1" x14ac:dyDescent="0.25">
      <c r="A660" s="287"/>
      <c r="B660" s="285"/>
      <c r="C660" s="286"/>
      <c r="D660" s="285"/>
      <c r="E660" s="284"/>
      <c r="F660" s="284"/>
      <c r="G660" s="284"/>
      <c r="H660" s="284"/>
      <c r="I660" s="284"/>
      <c r="J660" s="284"/>
      <c r="K660" s="284"/>
      <c r="L660" s="284"/>
      <c r="M660" s="284"/>
      <c r="N660" s="284"/>
      <c r="O660" s="284"/>
      <c r="P660" s="284"/>
      <c r="Q660" s="284"/>
      <c r="R660" s="284"/>
      <c r="S660" s="284"/>
      <c r="T660" s="284"/>
      <c r="U660" s="284"/>
      <c r="V660" s="284"/>
      <c r="W660" s="284"/>
      <c r="X660" s="284"/>
      <c r="Y660" s="284"/>
      <c r="Z660" s="284"/>
    </row>
    <row r="661" spans="1:26" ht="18.75" customHeight="1" x14ac:dyDescent="0.25">
      <c r="A661" s="287"/>
      <c r="B661" s="285"/>
      <c r="C661" s="286"/>
      <c r="D661" s="285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284"/>
      <c r="R661" s="284"/>
      <c r="S661" s="284"/>
      <c r="T661" s="284"/>
      <c r="U661" s="284"/>
      <c r="V661" s="284"/>
      <c r="W661" s="284"/>
      <c r="X661" s="284"/>
      <c r="Y661" s="284"/>
      <c r="Z661" s="284"/>
    </row>
    <row r="662" spans="1:26" ht="18.75" customHeight="1" x14ac:dyDescent="0.25">
      <c r="A662" s="287"/>
      <c r="B662" s="285"/>
      <c r="C662" s="286"/>
      <c r="D662" s="285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284"/>
      <c r="R662" s="284"/>
      <c r="S662" s="284"/>
      <c r="T662" s="284"/>
      <c r="U662" s="284"/>
      <c r="V662" s="284"/>
      <c r="W662" s="284"/>
      <c r="X662" s="284"/>
      <c r="Y662" s="284"/>
      <c r="Z662" s="284"/>
    </row>
    <row r="663" spans="1:26" ht="18.75" customHeight="1" x14ac:dyDescent="0.25">
      <c r="A663" s="287"/>
      <c r="B663" s="285"/>
      <c r="C663" s="286"/>
      <c r="D663" s="285"/>
      <c r="E663" s="284"/>
      <c r="F663" s="284"/>
      <c r="G663" s="284"/>
      <c r="H663" s="284"/>
      <c r="I663" s="284"/>
      <c r="J663" s="284"/>
      <c r="K663" s="284"/>
      <c r="L663" s="284"/>
      <c r="M663" s="284"/>
      <c r="N663" s="284"/>
      <c r="O663" s="284"/>
      <c r="P663" s="284"/>
      <c r="Q663" s="284"/>
      <c r="R663" s="284"/>
      <c r="S663" s="284"/>
      <c r="T663" s="284"/>
      <c r="U663" s="284"/>
      <c r="V663" s="284"/>
      <c r="W663" s="284"/>
      <c r="X663" s="284"/>
      <c r="Y663" s="284"/>
      <c r="Z663" s="284"/>
    </row>
    <row r="664" spans="1:26" ht="18.75" customHeight="1" x14ac:dyDescent="0.25">
      <c r="A664" s="287"/>
      <c r="B664" s="285"/>
      <c r="C664" s="286"/>
      <c r="D664" s="285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284"/>
      <c r="R664" s="284"/>
      <c r="S664" s="284"/>
      <c r="T664" s="284"/>
      <c r="U664" s="284"/>
      <c r="V664" s="284"/>
      <c r="W664" s="284"/>
      <c r="X664" s="284"/>
      <c r="Y664" s="284"/>
      <c r="Z664" s="284"/>
    </row>
    <row r="665" spans="1:26" ht="18.75" customHeight="1" x14ac:dyDescent="0.25">
      <c r="A665" s="287"/>
      <c r="B665" s="285"/>
      <c r="C665" s="286"/>
      <c r="D665" s="285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284"/>
      <c r="R665" s="284"/>
      <c r="S665" s="284"/>
      <c r="T665" s="284"/>
      <c r="U665" s="284"/>
      <c r="V665" s="284"/>
      <c r="W665" s="284"/>
      <c r="X665" s="284"/>
      <c r="Y665" s="284"/>
      <c r="Z665" s="284"/>
    </row>
    <row r="666" spans="1:26" ht="18.75" customHeight="1" x14ac:dyDescent="0.25">
      <c r="A666" s="287"/>
      <c r="B666" s="285"/>
      <c r="C666" s="286"/>
      <c r="D666" s="285"/>
      <c r="E666" s="284"/>
      <c r="F666" s="284"/>
      <c r="G666" s="284"/>
      <c r="H666" s="284"/>
      <c r="I666" s="284"/>
      <c r="J666" s="284"/>
      <c r="K666" s="284"/>
      <c r="L666" s="284"/>
      <c r="M666" s="284"/>
      <c r="N666" s="284"/>
      <c r="O666" s="284"/>
      <c r="P666" s="284"/>
      <c r="Q666" s="284"/>
      <c r="R666" s="284"/>
      <c r="S666" s="284"/>
      <c r="T666" s="284"/>
      <c r="U666" s="284"/>
      <c r="V666" s="284"/>
      <c r="W666" s="284"/>
      <c r="X666" s="284"/>
      <c r="Y666" s="284"/>
      <c r="Z666" s="284"/>
    </row>
    <row r="667" spans="1:26" ht="18.75" customHeight="1" x14ac:dyDescent="0.25">
      <c r="A667" s="287"/>
      <c r="B667" s="285"/>
      <c r="C667" s="286"/>
      <c r="D667" s="285"/>
      <c r="E667" s="284"/>
      <c r="F667" s="284"/>
      <c r="G667" s="284"/>
      <c r="H667" s="284"/>
      <c r="I667" s="284"/>
      <c r="J667" s="284"/>
      <c r="K667" s="284"/>
      <c r="L667" s="284"/>
      <c r="M667" s="284"/>
      <c r="N667" s="284"/>
      <c r="O667" s="284"/>
      <c r="P667" s="284"/>
      <c r="Q667" s="284"/>
      <c r="R667" s="284"/>
      <c r="S667" s="284"/>
      <c r="T667" s="284"/>
      <c r="U667" s="284"/>
      <c r="V667" s="284"/>
      <c r="W667" s="284"/>
      <c r="X667" s="284"/>
      <c r="Y667" s="284"/>
      <c r="Z667" s="284"/>
    </row>
    <row r="668" spans="1:26" ht="18.75" customHeight="1" x14ac:dyDescent="0.25">
      <c r="A668" s="287"/>
      <c r="B668" s="285"/>
      <c r="C668" s="286"/>
      <c r="D668" s="285"/>
      <c r="E668" s="284"/>
      <c r="F668" s="284"/>
      <c r="G668" s="284"/>
      <c r="H668" s="284"/>
      <c r="I668" s="284"/>
      <c r="J668" s="284"/>
      <c r="K668" s="284"/>
      <c r="L668" s="284"/>
      <c r="M668" s="284"/>
      <c r="N668" s="284"/>
      <c r="O668" s="284"/>
      <c r="P668" s="284"/>
      <c r="Q668" s="284"/>
      <c r="R668" s="284"/>
      <c r="S668" s="284"/>
      <c r="T668" s="284"/>
      <c r="U668" s="284"/>
      <c r="V668" s="284"/>
      <c r="W668" s="284"/>
      <c r="X668" s="284"/>
      <c r="Y668" s="284"/>
      <c r="Z668" s="284"/>
    </row>
    <row r="669" spans="1:26" ht="18.75" customHeight="1" x14ac:dyDescent="0.25">
      <c r="A669" s="287"/>
      <c r="B669" s="285"/>
      <c r="C669" s="286"/>
      <c r="D669" s="285"/>
      <c r="E669" s="284"/>
      <c r="F669" s="284"/>
      <c r="G669" s="284"/>
      <c r="H669" s="284"/>
      <c r="I669" s="284"/>
      <c r="J669" s="284"/>
      <c r="K669" s="284"/>
      <c r="L669" s="284"/>
      <c r="M669" s="284"/>
      <c r="N669" s="284"/>
      <c r="O669" s="284"/>
      <c r="P669" s="284"/>
      <c r="Q669" s="284"/>
      <c r="R669" s="284"/>
      <c r="S669" s="284"/>
      <c r="T669" s="284"/>
      <c r="U669" s="284"/>
      <c r="V669" s="284"/>
      <c r="W669" s="284"/>
      <c r="X669" s="284"/>
      <c r="Y669" s="284"/>
      <c r="Z669" s="284"/>
    </row>
    <row r="670" spans="1:26" ht="18.75" customHeight="1" x14ac:dyDescent="0.25">
      <c r="A670" s="287"/>
      <c r="B670" s="285"/>
      <c r="C670" s="286"/>
      <c r="D670" s="285"/>
      <c r="E670" s="284"/>
      <c r="F670" s="284"/>
      <c r="G670" s="284"/>
      <c r="H670" s="284"/>
      <c r="I670" s="284"/>
      <c r="J670" s="284"/>
      <c r="K670" s="284"/>
      <c r="L670" s="284"/>
      <c r="M670" s="284"/>
      <c r="N670" s="284"/>
      <c r="O670" s="284"/>
      <c r="P670" s="284"/>
      <c r="Q670" s="284"/>
      <c r="R670" s="284"/>
      <c r="S670" s="284"/>
      <c r="T670" s="284"/>
      <c r="U670" s="284"/>
      <c r="V670" s="284"/>
      <c r="W670" s="284"/>
      <c r="X670" s="284"/>
      <c r="Y670" s="284"/>
      <c r="Z670" s="284"/>
    </row>
    <row r="671" spans="1:26" ht="18.75" customHeight="1" x14ac:dyDescent="0.25">
      <c r="A671" s="287"/>
      <c r="B671" s="285"/>
      <c r="C671" s="286"/>
      <c r="D671" s="285"/>
      <c r="E671" s="284"/>
      <c r="F671" s="284"/>
      <c r="G671" s="284"/>
      <c r="H671" s="284"/>
      <c r="I671" s="284"/>
      <c r="J671" s="284"/>
      <c r="K671" s="284"/>
      <c r="L671" s="284"/>
      <c r="M671" s="284"/>
      <c r="N671" s="284"/>
      <c r="O671" s="284"/>
      <c r="P671" s="284"/>
      <c r="Q671" s="284"/>
      <c r="R671" s="284"/>
      <c r="S671" s="284"/>
      <c r="T671" s="284"/>
      <c r="U671" s="284"/>
      <c r="V671" s="284"/>
      <c r="W671" s="284"/>
      <c r="X671" s="284"/>
      <c r="Y671" s="284"/>
      <c r="Z671" s="284"/>
    </row>
    <row r="672" spans="1:26" ht="18.75" customHeight="1" x14ac:dyDescent="0.25">
      <c r="A672" s="287"/>
      <c r="B672" s="285"/>
      <c r="C672" s="286"/>
      <c r="D672" s="285"/>
      <c r="E672" s="284"/>
      <c r="F672" s="284"/>
      <c r="G672" s="284"/>
      <c r="H672" s="284"/>
      <c r="I672" s="284"/>
      <c r="J672" s="284"/>
      <c r="K672" s="284"/>
      <c r="L672" s="284"/>
      <c r="M672" s="284"/>
      <c r="N672" s="284"/>
      <c r="O672" s="284"/>
      <c r="P672" s="284"/>
      <c r="Q672" s="284"/>
      <c r="R672" s="284"/>
      <c r="S672" s="284"/>
      <c r="T672" s="284"/>
      <c r="U672" s="284"/>
      <c r="V672" s="284"/>
      <c r="W672" s="284"/>
      <c r="X672" s="284"/>
      <c r="Y672" s="284"/>
      <c r="Z672" s="284"/>
    </row>
    <row r="673" spans="1:26" ht="18.75" customHeight="1" x14ac:dyDescent="0.25">
      <c r="A673" s="287"/>
      <c r="B673" s="285"/>
      <c r="C673" s="286"/>
      <c r="D673" s="285"/>
      <c r="E673" s="284"/>
      <c r="F673" s="284"/>
      <c r="G673" s="284"/>
      <c r="H673" s="284"/>
      <c r="I673" s="284"/>
      <c r="J673" s="284"/>
      <c r="K673" s="284"/>
      <c r="L673" s="284"/>
      <c r="M673" s="284"/>
      <c r="N673" s="284"/>
      <c r="O673" s="284"/>
      <c r="P673" s="284"/>
      <c r="Q673" s="284"/>
      <c r="R673" s="284"/>
      <c r="S673" s="284"/>
      <c r="T673" s="284"/>
      <c r="U673" s="284"/>
      <c r="V673" s="284"/>
      <c r="W673" s="284"/>
      <c r="X673" s="284"/>
      <c r="Y673" s="284"/>
      <c r="Z673" s="284"/>
    </row>
    <row r="674" spans="1:26" ht="18.75" customHeight="1" x14ac:dyDescent="0.25">
      <c r="A674" s="287"/>
      <c r="B674" s="285"/>
      <c r="C674" s="286"/>
      <c r="D674" s="285"/>
      <c r="E674" s="284"/>
      <c r="F674" s="284"/>
      <c r="G674" s="284"/>
      <c r="H674" s="284"/>
      <c r="I674" s="284"/>
      <c r="J674" s="284"/>
      <c r="K674" s="284"/>
      <c r="L674" s="284"/>
      <c r="M674" s="284"/>
      <c r="N674" s="284"/>
      <c r="O674" s="284"/>
      <c r="P674" s="284"/>
      <c r="Q674" s="284"/>
      <c r="R674" s="284"/>
      <c r="S674" s="284"/>
      <c r="T674" s="284"/>
      <c r="U674" s="284"/>
      <c r="V674" s="284"/>
      <c r="W674" s="284"/>
      <c r="X674" s="284"/>
      <c r="Y674" s="284"/>
      <c r="Z674" s="284"/>
    </row>
    <row r="675" spans="1:26" ht="18.75" customHeight="1" x14ac:dyDescent="0.25">
      <c r="A675" s="287"/>
      <c r="B675" s="285"/>
      <c r="C675" s="286"/>
      <c r="D675" s="285"/>
      <c r="E675" s="284"/>
      <c r="F675" s="284"/>
      <c r="G675" s="284"/>
      <c r="H675" s="284"/>
      <c r="I675" s="284"/>
      <c r="J675" s="284"/>
      <c r="K675" s="284"/>
      <c r="L675" s="284"/>
      <c r="M675" s="284"/>
      <c r="N675" s="284"/>
      <c r="O675" s="284"/>
      <c r="P675" s="284"/>
      <c r="Q675" s="284"/>
      <c r="R675" s="284"/>
      <c r="S675" s="284"/>
      <c r="T675" s="284"/>
      <c r="U675" s="284"/>
      <c r="V675" s="284"/>
      <c r="W675" s="284"/>
      <c r="X675" s="284"/>
      <c r="Y675" s="284"/>
      <c r="Z675" s="284"/>
    </row>
    <row r="676" spans="1:26" ht="18.75" customHeight="1" x14ac:dyDescent="0.25">
      <c r="A676" s="287"/>
      <c r="B676" s="285"/>
      <c r="C676" s="286"/>
      <c r="D676" s="285"/>
      <c r="E676" s="284"/>
      <c r="F676" s="284"/>
      <c r="G676" s="284"/>
      <c r="H676" s="284"/>
      <c r="I676" s="284"/>
      <c r="J676" s="284"/>
      <c r="K676" s="284"/>
      <c r="L676" s="284"/>
      <c r="M676" s="284"/>
      <c r="N676" s="284"/>
      <c r="O676" s="284"/>
      <c r="P676" s="284"/>
      <c r="Q676" s="284"/>
      <c r="R676" s="284"/>
      <c r="S676" s="284"/>
      <c r="T676" s="284"/>
      <c r="U676" s="284"/>
      <c r="V676" s="284"/>
      <c r="W676" s="284"/>
      <c r="X676" s="284"/>
      <c r="Y676" s="284"/>
      <c r="Z676" s="284"/>
    </row>
    <row r="677" spans="1:26" ht="18.75" customHeight="1" x14ac:dyDescent="0.25">
      <c r="A677" s="287"/>
      <c r="B677" s="285"/>
      <c r="C677" s="286"/>
      <c r="D677" s="285"/>
      <c r="E677" s="284"/>
      <c r="F677" s="284"/>
      <c r="G677" s="284"/>
      <c r="H677" s="284"/>
      <c r="I677" s="284"/>
      <c r="J677" s="284"/>
      <c r="K677" s="284"/>
      <c r="L677" s="284"/>
      <c r="M677" s="284"/>
      <c r="N677" s="284"/>
      <c r="O677" s="284"/>
      <c r="P677" s="284"/>
      <c r="Q677" s="284"/>
      <c r="R677" s="284"/>
      <c r="S677" s="284"/>
      <c r="T677" s="284"/>
      <c r="U677" s="284"/>
      <c r="V677" s="284"/>
      <c r="W677" s="284"/>
      <c r="X677" s="284"/>
      <c r="Y677" s="284"/>
      <c r="Z677" s="284"/>
    </row>
    <row r="678" spans="1:26" ht="18.75" customHeight="1" x14ac:dyDescent="0.25">
      <c r="A678" s="287"/>
      <c r="B678" s="285"/>
      <c r="C678" s="286"/>
      <c r="D678" s="285"/>
      <c r="E678" s="284"/>
      <c r="F678" s="284"/>
      <c r="G678" s="284"/>
      <c r="H678" s="284"/>
      <c r="I678" s="284"/>
      <c r="J678" s="284"/>
      <c r="K678" s="284"/>
      <c r="L678" s="284"/>
      <c r="M678" s="284"/>
      <c r="N678" s="284"/>
      <c r="O678" s="284"/>
      <c r="P678" s="284"/>
      <c r="Q678" s="284"/>
      <c r="R678" s="284"/>
      <c r="S678" s="284"/>
      <c r="T678" s="284"/>
      <c r="U678" s="284"/>
      <c r="V678" s="284"/>
      <c r="W678" s="284"/>
      <c r="X678" s="284"/>
      <c r="Y678" s="284"/>
      <c r="Z678" s="284"/>
    </row>
    <row r="679" spans="1:26" ht="18.75" customHeight="1" x14ac:dyDescent="0.25">
      <c r="A679" s="287"/>
      <c r="B679" s="285"/>
      <c r="C679" s="286"/>
      <c r="D679" s="285"/>
      <c r="E679" s="284"/>
      <c r="F679" s="284"/>
      <c r="G679" s="284"/>
      <c r="H679" s="284"/>
      <c r="I679" s="284"/>
      <c r="J679" s="284"/>
      <c r="K679" s="284"/>
      <c r="L679" s="284"/>
      <c r="M679" s="284"/>
      <c r="N679" s="284"/>
      <c r="O679" s="284"/>
      <c r="P679" s="284"/>
      <c r="Q679" s="284"/>
      <c r="R679" s="284"/>
      <c r="S679" s="284"/>
      <c r="T679" s="284"/>
      <c r="U679" s="284"/>
      <c r="V679" s="284"/>
      <c r="W679" s="284"/>
      <c r="X679" s="284"/>
      <c r="Y679" s="284"/>
      <c r="Z679" s="284"/>
    </row>
    <row r="680" spans="1:26" ht="18.75" customHeight="1" x14ac:dyDescent="0.25">
      <c r="A680" s="287"/>
      <c r="B680" s="285"/>
      <c r="C680" s="286"/>
      <c r="D680" s="285"/>
      <c r="E680" s="284"/>
      <c r="F680" s="284"/>
      <c r="G680" s="284"/>
      <c r="H680" s="284"/>
      <c r="I680" s="284"/>
      <c r="J680" s="284"/>
      <c r="K680" s="284"/>
      <c r="L680" s="284"/>
      <c r="M680" s="284"/>
      <c r="N680" s="284"/>
      <c r="O680" s="284"/>
      <c r="P680" s="284"/>
      <c r="Q680" s="284"/>
      <c r="R680" s="284"/>
      <c r="S680" s="284"/>
      <c r="T680" s="284"/>
      <c r="U680" s="284"/>
      <c r="V680" s="284"/>
      <c r="W680" s="284"/>
      <c r="X680" s="284"/>
      <c r="Y680" s="284"/>
      <c r="Z680" s="284"/>
    </row>
    <row r="681" spans="1:26" ht="18.75" customHeight="1" x14ac:dyDescent="0.25">
      <c r="A681" s="287"/>
      <c r="B681" s="285"/>
      <c r="C681" s="286"/>
      <c r="D681" s="285"/>
      <c r="E681" s="284"/>
      <c r="F681" s="284"/>
      <c r="G681" s="284"/>
      <c r="H681" s="284"/>
      <c r="I681" s="284"/>
      <c r="J681" s="284"/>
      <c r="K681" s="284"/>
      <c r="L681" s="284"/>
      <c r="M681" s="284"/>
      <c r="N681" s="284"/>
      <c r="O681" s="284"/>
      <c r="P681" s="284"/>
      <c r="Q681" s="284"/>
      <c r="R681" s="284"/>
      <c r="S681" s="284"/>
      <c r="T681" s="284"/>
      <c r="U681" s="284"/>
      <c r="V681" s="284"/>
      <c r="W681" s="284"/>
      <c r="X681" s="284"/>
      <c r="Y681" s="284"/>
      <c r="Z681" s="284"/>
    </row>
    <row r="682" spans="1:26" ht="18.75" customHeight="1" x14ac:dyDescent="0.25">
      <c r="A682" s="287"/>
      <c r="B682" s="285"/>
      <c r="C682" s="286"/>
      <c r="D682" s="285"/>
      <c r="E682" s="284"/>
      <c r="F682" s="284"/>
      <c r="G682" s="284"/>
      <c r="H682" s="284"/>
      <c r="I682" s="284"/>
      <c r="J682" s="284"/>
      <c r="K682" s="284"/>
      <c r="L682" s="284"/>
      <c r="M682" s="284"/>
      <c r="N682" s="284"/>
      <c r="O682" s="284"/>
      <c r="P682" s="284"/>
      <c r="Q682" s="284"/>
      <c r="R682" s="284"/>
      <c r="S682" s="284"/>
      <c r="T682" s="284"/>
      <c r="U682" s="284"/>
      <c r="V682" s="284"/>
      <c r="W682" s="284"/>
      <c r="X682" s="284"/>
      <c r="Y682" s="284"/>
      <c r="Z682" s="284"/>
    </row>
    <row r="683" spans="1:26" ht="18.75" customHeight="1" x14ac:dyDescent="0.25">
      <c r="A683" s="287"/>
      <c r="B683" s="285"/>
      <c r="C683" s="286"/>
      <c r="D683" s="285"/>
      <c r="E683" s="284"/>
      <c r="F683" s="284"/>
      <c r="G683" s="284"/>
      <c r="H683" s="284"/>
      <c r="I683" s="284"/>
      <c r="J683" s="284"/>
      <c r="K683" s="284"/>
      <c r="L683" s="284"/>
      <c r="M683" s="284"/>
      <c r="N683" s="284"/>
      <c r="O683" s="284"/>
      <c r="P683" s="284"/>
      <c r="Q683" s="284"/>
      <c r="R683" s="284"/>
      <c r="S683" s="284"/>
      <c r="T683" s="284"/>
      <c r="U683" s="284"/>
      <c r="V683" s="284"/>
      <c r="W683" s="284"/>
      <c r="X683" s="284"/>
      <c r="Y683" s="284"/>
      <c r="Z683" s="284"/>
    </row>
    <row r="684" spans="1:26" ht="18.75" customHeight="1" x14ac:dyDescent="0.25">
      <c r="A684" s="287"/>
      <c r="B684" s="285"/>
      <c r="C684" s="286"/>
      <c r="D684" s="285"/>
      <c r="E684" s="284"/>
      <c r="F684" s="284"/>
      <c r="G684" s="284"/>
      <c r="H684" s="284"/>
      <c r="I684" s="284"/>
      <c r="J684" s="284"/>
      <c r="K684" s="284"/>
      <c r="L684" s="284"/>
      <c r="M684" s="284"/>
      <c r="N684" s="284"/>
      <c r="O684" s="284"/>
      <c r="P684" s="284"/>
      <c r="Q684" s="284"/>
      <c r="R684" s="284"/>
      <c r="S684" s="284"/>
      <c r="T684" s="284"/>
      <c r="U684" s="284"/>
      <c r="V684" s="284"/>
      <c r="W684" s="284"/>
      <c r="X684" s="284"/>
      <c r="Y684" s="284"/>
      <c r="Z684" s="284"/>
    </row>
    <row r="685" spans="1:26" ht="18.75" customHeight="1" x14ac:dyDescent="0.25">
      <c r="A685" s="287"/>
      <c r="B685" s="285"/>
      <c r="C685" s="286"/>
      <c r="D685" s="285"/>
      <c r="E685" s="284"/>
      <c r="F685" s="284"/>
      <c r="G685" s="284"/>
      <c r="H685" s="284"/>
      <c r="I685" s="284"/>
      <c r="J685" s="284"/>
      <c r="K685" s="284"/>
      <c r="L685" s="284"/>
      <c r="M685" s="284"/>
      <c r="N685" s="284"/>
      <c r="O685" s="284"/>
      <c r="P685" s="284"/>
      <c r="Q685" s="284"/>
      <c r="R685" s="284"/>
      <c r="S685" s="284"/>
      <c r="T685" s="284"/>
      <c r="U685" s="284"/>
      <c r="V685" s="284"/>
      <c r="W685" s="284"/>
      <c r="X685" s="284"/>
      <c r="Y685" s="284"/>
      <c r="Z685" s="284"/>
    </row>
    <row r="686" spans="1:26" ht="18.75" customHeight="1" x14ac:dyDescent="0.25">
      <c r="A686" s="287"/>
      <c r="B686" s="285"/>
      <c r="C686" s="286"/>
      <c r="D686" s="285"/>
      <c r="E686" s="284"/>
      <c r="F686" s="284"/>
      <c r="G686" s="284"/>
      <c r="H686" s="284"/>
      <c r="I686" s="284"/>
      <c r="J686" s="284"/>
      <c r="K686" s="284"/>
      <c r="L686" s="284"/>
      <c r="M686" s="284"/>
      <c r="N686" s="284"/>
      <c r="O686" s="284"/>
      <c r="P686" s="284"/>
      <c r="Q686" s="284"/>
      <c r="R686" s="284"/>
      <c r="S686" s="284"/>
      <c r="T686" s="284"/>
      <c r="U686" s="284"/>
      <c r="V686" s="284"/>
      <c r="W686" s="284"/>
      <c r="X686" s="284"/>
      <c r="Y686" s="284"/>
      <c r="Z686" s="284"/>
    </row>
    <row r="687" spans="1:26" ht="18.75" customHeight="1" x14ac:dyDescent="0.25">
      <c r="A687" s="287"/>
      <c r="B687" s="285"/>
      <c r="C687" s="286"/>
      <c r="D687" s="285"/>
      <c r="E687" s="284"/>
      <c r="F687" s="284"/>
      <c r="G687" s="284"/>
      <c r="H687" s="284"/>
      <c r="I687" s="284"/>
      <c r="J687" s="284"/>
      <c r="K687" s="284"/>
      <c r="L687" s="284"/>
      <c r="M687" s="284"/>
      <c r="N687" s="284"/>
      <c r="O687" s="284"/>
      <c r="P687" s="284"/>
      <c r="Q687" s="284"/>
      <c r="R687" s="284"/>
      <c r="S687" s="284"/>
      <c r="T687" s="284"/>
      <c r="U687" s="284"/>
      <c r="V687" s="284"/>
      <c r="W687" s="284"/>
      <c r="X687" s="284"/>
      <c r="Y687" s="284"/>
      <c r="Z687" s="284"/>
    </row>
    <row r="688" spans="1:26" ht="18.75" customHeight="1" x14ac:dyDescent="0.25">
      <c r="A688" s="287"/>
      <c r="B688" s="285"/>
      <c r="C688" s="286"/>
      <c r="D688" s="285"/>
      <c r="E688" s="284"/>
      <c r="F688" s="284"/>
      <c r="G688" s="284"/>
      <c r="H688" s="284"/>
      <c r="I688" s="284"/>
      <c r="J688" s="284"/>
      <c r="K688" s="284"/>
      <c r="L688" s="284"/>
      <c r="M688" s="284"/>
      <c r="N688" s="284"/>
      <c r="O688" s="284"/>
      <c r="P688" s="284"/>
      <c r="Q688" s="284"/>
      <c r="R688" s="284"/>
      <c r="S688" s="284"/>
      <c r="T688" s="284"/>
      <c r="U688" s="284"/>
      <c r="V688" s="284"/>
      <c r="W688" s="284"/>
      <c r="X688" s="284"/>
      <c r="Y688" s="284"/>
      <c r="Z688" s="284"/>
    </row>
    <row r="689" spans="1:26" ht="18.75" customHeight="1" x14ac:dyDescent="0.25">
      <c r="A689" s="287"/>
      <c r="B689" s="285"/>
      <c r="C689" s="286"/>
      <c r="D689" s="285"/>
      <c r="E689" s="284"/>
      <c r="F689" s="284"/>
      <c r="G689" s="284"/>
      <c r="H689" s="284"/>
      <c r="I689" s="284"/>
      <c r="J689" s="284"/>
      <c r="K689" s="284"/>
      <c r="L689" s="284"/>
      <c r="M689" s="284"/>
      <c r="N689" s="284"/>
      <c r="O689" s="284"/>
      <c r="P689" s="284"/>
      <c r="Q689" s="284"/>
      <c r="R689" s="284"/>
      <c r="S689" s="284"/>
      <c r="T689" s="284"/>
      <c r="U689" s="284"/>
      <c r="V689" s="284"/>
      <c r="W689" s="284"/>
      <c r="X689" s="284"/>
      <c r="Y689" s="284"/>
      <c r="Z689" s="284"/>
    </row>
    <row r="690" spans="1:26" ht="18.75" customHeight="1" x14ac:dyDescent="0.25">
      <c r="A690" s="287"/>
      <c r="B690" s="285"/>
      <c r="C690" s="286"/>
      <c r="D690" s="285"/>
      <c r="E690" s="284"/>
      <c r="F690" s="284"/>
      <c r="G690" s="284"/>
      <c r="H690" s="284"/>
      <c r="I690" s="284"/>
      <c r="J690" s="284"/>
      <c r="K690" s="284"/>
      <c r="L690" s="284"/>
      <c r="M690" s="284"/>
      <c r="N690" s="284"/>
      <c r="O690" s="284"/>
      <c r="P690" s="284"/>
      <c r="Q690" s="284"/>
      <c r="R690" s="284"/>
      <c r="S690" s="284"/>
      <c r="T690" s="284"/>
      <c r="U690" s="284"/>
      <c r="V690" s="284"/>
      <c r="W690" s="284"/>
      <c r="X690" s="284"/>
      <c r="Y690" s="284"/>
      <c r="Z690" s="284"/>
    </row>
    <row r="691" spans="1:26" ht="18.75" customHeight="1" x14ac:dyDescent="0.25">
      <c r="A691" s="287"/>
      <c r="B691" s="285"/>
      <c r="C691" s="286"/>
      <c r="D691" s="285"/>
      <c r="E691" s="284"/>
      <c r="F691" s="284"/>
      <c r="G691" s="284"/>
      <c r="H691" s="284"/>
      <c r="I691" s="284"/>
      <c r="J691" s="284"/>
      <c r="K691" s="284"/>
      <c r="L691" s="284"/>
      <c r="M691" s="284"/>
      <c r="N691" s="284"/>
      <c r="O691" s="284"/>
      <c r="P691" s="284"/>
      <c r="Q691" s="284"/>
      <c r="R691" s="284"/>
      <c r="S691" s="284"/>
      <c r="T691" s="284"/>
      <c r="U691" s="284"/>
      <c r="V691" s="284"/>
      <c r="W691" s="284"/>
      <c r="X691" s="284"/>
      <c r="Y691" s="284"/>
      <c r="Z691" s="284"/>
    </row>
    <row r="692" spans="1:26" ht="18.75" customHeight="1" x14ac:dyDescent="0.25">
      <c r="A692" s="287"/>
      <c r="B692" s="285"/>
      <c r="C692" s="286"/>
      <c r="D692" s="285"/>
      <c r="E692" s="284"/>
      <c r="F692" s="284"/>
      <c r="G692" s="284"/>
      <c r="H692" s="284"/>
      <c r="I692" s="284"/>
      <c r="J692" s="284"/>
      <c r="K692" s="284"/>
      <c r="L692" s="284"/>
      <c r="M692" s="284"/>
      <c r="N692" s="284"/>
      <c r="O692" s="284"/>
      <c r="P692" s="284"/>
      <c r="Q692" s="284"/>
      <c r="R692" s="284"/>
      <c r="S692" s="284"/>
      <c r="T692" s="284"/>
      <c r="U692" s="284"/>
      <c r="V692" s="284"/>
      <c r="W692" s="284"/>
      <c r="X692" s="284"/>
      <c r="Y692" s="284"/>
      <c r="Z692" s="284"/>
    </row>
    <row r="693" spans="1:26" ht="18.75" customHeight="1" x14ac:dyDescent="0.25">
      <c r="A693" s="287"/>
      <c r="B693" s="285"/>
      <c r="C693" s="286"/>
      <c r="D693" s="285"/>
      <c r="E693" s="284"/>
      <c r="F693" s="284"/>
      <c r="G693" s="284"/>
      <c r="H693" s="284"/>
      <c r="I693" s="284"/>
      <c r="J693" s="284"/>
      <c r="K693" s="284"/>
      <c r="L693" s="284"/>
      <c r="M693" s="284"/>
      <c r="N693" s="284"/>
      <c r="O693" s="284"/>
      <c r="P693" s="284"/>
      <c r="Q693" s="284"/>
      <c r="R693" s="284"/>
      <c r="S693" s="284"/>
      <c r="T693" s="284"/>
      <c r="U693" s="284"/>
      <c r="V693" s="284"/>
      <c r="W693" s="284"/>
      <c r="X693" s="284"/>
      <c r="Y693" s="284"/>
      <c r="Z693" s="284"/>
    </row>
    <row r="694" spans="1:26" ht="18.75" customHeight="1" x14ac:dyDescent="0.25">
      <c r="A694" s="287"/>
      <c r="B694" s="285"/>
      <c r="C694" s="286"/>
      <c r="D694" s="285"/>
      <c r="E694" s="284"/>
      <c r="F694" s="284"/>
      <c r="G694" s="284"/>
      <c r="H694" s="284"/>
      <c r="I694" s="284"/>
      <c r="J694" s="284"/>
      <c r="K694" s="284"/>
      <c r="L694" s="284"/>
      <c r="M694" s="284"/>
      <c r="N694" s="284"/>
      <c r="O694" s="284"/>
      <c r="P694" s="284"/>
      <c r="Q694" s="284"/>
      <c r="R694" s="284"/>
      <c r="S694" s="284"/>
      <c r="T694" s="284"/>
      <c r="U694" s="284"/>
      <c r="V694" s="284"/>
      <c r="W694" s="284"/>
      <c r="X694" s="284"/>
      <c r="Y694" s="284"/>
      <c r="Z694" s="284"/>
    </row>
    <row r="695" spans="1:26" ht="18.75" customHeight="1" x14ac:dyDescent="0.25">
      <c r="A695" s="287"/>
      <c r="B695" s="285"/>
      <c r="C695" s="286"/>
      <c r="D695" s="285"/>
      <c r="E695" s="284"/>
      <c r="F695" s="284"/>
      <c r="G695" s="284"/>
      <c r="H695" s="284"/>
      <c r="I695" s="284"/>
      <c r="J695" s="284"/>
      <c r="K695" s="284"/>
      <c r="L695" s="284"/>
      <c r="M695" s="284"/>
      <c r="N695" s="284"/>
      <c r="O695" s="284"/>
      <c r="P695" s="284"/>
      <c r="Q695" s="284"/>
      <c r="R695" s="284"/>
      <c r="S695" s="284"/>
      <c r="T695" s="284"/>
      <c r="U695" s="284"/>
      <c r="V695" s="284"/>
      <c r="W695" s="284"/>
      <c r="X695" s="284"/>
      <c r="Y695" s="284"/>
      <c r="Z695" s="284"/>
    </row>
    <row r="696" spans="1:26" ht="18.75" customHeight="1" x14ac:dyDescent="0.25">
      <c r="A696" s="287"/>
      <c r="B696" s="285"/>
      <c r="C696" s="286"/>
      <c r="D696" s="285"/>
      <c r="E696" s="284"/>
      <c r="F696" s="284"/>
      <c r="G696" s="284"/>
      <c r="H696" s="284"/>
      <c r="I696" s="284"/>
      <c r="J696" s="284"/>
      <c r="K696" s="284"/>
      <c r="L696" s="284"/>
      <c r="M696" s="284"/>
      <c r="N696" s="284"/>
      <c r="O696" s="284"/>
      <c r="P696" s="284"/>
      <c r="Q696" s="284"/>
      <c r="R696" s="284"/>
      <c r="S696" s="284"/>
      <c r="T696" s="284"/>
      <c r="U696" s="284"/>
      <c r="V696" s="284"/>
      <c r="W696" s="284"/>
      <c r="X696" s="284"/>
      <c r="Y696" s="284"/>
      <c r="Z696" s="284"/>
    </row>
    <row r="697" spans="1:26" ht="18.75" customHeight="1" x14ac:dyDescent="0.25">
      <c r="A697" s="287"/>
      <c r="B697" s="285"/>
      <c r="C697" s="286"/>
      <c r="D697" s="285"/>
      <c r="E697" s="284"/>
      <c r="F697" s="284"/>
      <c r="G697" s="284"/>
      <c r="H697" s="284"/>
      <c r="I697" s="284"/>
      <c r="J697" s="284"/>
      <c r="K697" s="284"/>
      <c r="L697" s="284"/>
      <c r="M697" s="284"/>
      <c r="N697" s="284"/>
      <c r="O697" s="284"/>
      <c r="P697" s="284"/>
      <c r="Q697" s="284"/>
      <c r="R697" s="284"/>
      <c r="S697" s="284"/>
      <c r="T697" s="284"/>
      <c r="U697" s="284"/>
      <c r="V697" s="284"/>
      <c r="W697" s="284"/>
      <c r="X697" s="284"/>
      <c r="Y697" s="284"/>
      <c r="Z697" s="284"/>
    </row>
    <row r="698" spans="1:26" ht="18.75" customHeight="1" x14ac:dyDescent="0.25">
      <c r="A698" s="287"/>
      <c r="B698" s="285"/>
      <c r="C698" s="286"/>
      <c r="D698" s="285"/>
      <c r="E698" s="284"/>
      <c r="F698" s="284"/>
      <c r="G698" s="284"/>
      <c r="H698" s="284"/>
      <c r="I698" s="284"/>
      <c r="J698" s="284"/>
      <c r="K698" s="284"/>
      <c r="L698" s="284"/>
      <c r="M698" s="284"/>
      <c r="N698" s="284"/>
      <c r="O698" s="284"/>
      <c r="P698" s="284"/>
      <c r="Q698" s="284"/>
      <c r="R698" s="284"/>
      <c r="S698" s="284"/>
      <c r="T698" s="284"/>
      <c r="U698" s="284"/>
      <c r="V698" s="284"/>
      <c r="W698" s="284"/>
      <c r="X698" s="284"/>
      <c r="Y698" s="284"/>
      <c r="Z698" s="284"/>
    </row>
    <row r="699" spans="1:26" ht="18.75" customHeight="1" x14ac:dyDescent="0.25">
      <c r="A699" s="287"/>
      <c r="B699" s="285"/>
      <c r="C699" s="286"/>
      <c r="D699" s="285"/>
      <c r="E699" s="284"/>
      <c r="F699" s="284"/>
      <c r="G699" s="284"/>
      <c r="H699" s="284"/>
      <c r="I699" s="284"/>
      <c r="J699" s="284"/>
      <c r="K699" s="284"/>
      <c r="L699" s="284"/>
      <c r="M699" s="284"/>
      <c r="N699" s="284"/>
      <c r="O699" s="284"/>
      <c r="P699" s="284"/>
      <c r="Q699" s="284"/>
      <c r="R699" s="284"/>
      <c r="S699" s="284"/>
      <c r="T699" s="284"/>
      <c r="U699" s="284"/>
      <c r="V699" s="284"/>
      <c r="W699" s="284"/>
      <c r="X699" s="284"/>
      <c r="Y699" s="284"/>
      <c r="Z699" s="284"/>
    </row>
    <row r="700" spans="1:26" ht="18.75" customHeight="1" x14ac:dyDescent="0.25">
      <c r="A700" s="287"/>
      <c r="B700" s="285"/>
      <c r="C700" s="286"/>
      <c r="D700" s="285"/>
      <c r="E700" s="284"/>
      <c r="F700" s="284"/>
      <c r="G700" s="284"/>
      <c r="H700" s="284"/>
      <c r="I700" s="284"/>
      <c r="J700" s="284"/>
      <c r="K700" s="284"/>
      <c r="L700" s="284"/>
      <c r="M700" s="284"/>
      <c r="N700" s="284"/>
      <c r="O700" s="284"/>
      <c r="P700" s="284"/>
      <c r="Q700" s="284"/>
      <c r="R700" s="284"/>
      <c r="S700" s="284"/>
      <c r="T700" s="284"/>
      <c r="U700" s="284"/>
      <c r="V700" s="284"/>
      <c r="W700" s="284"/>
      <c r="X700" s="284"/>
      <c r="Y700" s="284"/>
      <c r="Z700" s="284"/>
    </row>
    <row r="701" spans="1:26" ht="18.75" customHeight="1" x14ac:dyDescent="0.25">
      <c r="A701" s="287"/>
      <c r="B701" s="285"/>
      <c r="C701" s="286"/>
      <c r="D701" s="285"/>
      <c r="E701" s="284"/>
      <c r="F701" s="284"/>
      <c r="G701" s="284"/>
      <c r="H701" s="284"/>
      <c r="I701" s="284"/>
      <c r="J701" s="284"/>
      <c r="K701" s="284"/>
      <c r="L701" s="284"/>
      <c r="M701" s="284"/>
      <c r="N701" s="284"/>
      <c r="O701" s="284"/>
      <c r="P701" s="284"/>
      <c r="Q701" s="284"/>
      <c r="R701" s="284"/>
      <c r="S701" s="284"/>
      <c r="T701" s="284"/>
      <c r="U701" s="284"/>
      <c r="V701" s="284"/>
      <c r="W701" s="284"/>
      <c r="X701" s="284"/>
      <c r="Y701" s="284"/>
      <c r="Z701" s="284"/>
    </row>
    <row r="702" spans="1:26" ht="18.75" customHeight="1" x14ac:dyDescent="0.25">
      <c r="A702" s="287"/>
      <c r="B702" s="285"/>
      <c r="C702" s="286"/>
      <c r="D702" s="285"/>
      <c r="E702" s="284"/>
      <c r="F702" s="284"/>
      <c r="G702" s="284"/>
      <c r="H702" s="284"/>
      <c r="I702" s="284"/>
      <c r="J702" s="284"/>
      <c r="K702" s="284"/>
      <c r="L702" s="284"/>
      <c r="M702" s="284"/>
      <c r="N702" s="284"/>
      <c r="O702" s="284"/>
      <c r="P702" s="284"/>
      <c r="Q702" s="284"/>
      <c r="R702" s="284"/>
      <c r="S702" s="284"/>
      <c r="T702" s="284"/>
      <c r="U702" s="284"/>
      <c r="V702" s="284"/>
      <c r="W702" s="284"/>
      <c r="X702" s="284"/>
      <c r="Y702" s="284"/>
      <c r="Z702" s="284"/>
    </row>
    <row r="703" spans="1:26" ht="18.75" customHeight="1" x14ac:dyDescent="0.25">
      <c r="A703" s="287"/>
      <c r="B703" s="285"/>
      <c r="C703" s="286"/>
      <c r="D703" s="285"/>
      <c r="E703" s="284"/>
      <c r="F703" s="284"/>
      <c r="G703" s="284"/>
      <c r="H703" s="284"/>
      <c r="I703" s="284"/>
      <c r="J703" s="284"/>
      <c r="K703" s="284"/>
      <c r="L703" s="284"/>
      <c r="M703" s="284"/>
      <c r="N703" s="284"/>
      <c r="O703" s="284"/>
      <c r="P703" s="284"/>
      <c r="Q703" s="284"/>
      <c r="R703" s="284"/>
      <c r="S703" s="284"/>
      <c r="T703" s="284"/>
      <c r="U703" s="284"/>
      <c r="V703" s="284"/>
      <c r="W703" s="284"/>
      <c r="X703" s="284"/>
      <c r="Y703" s="284"/>
      <c r="Z703" s="284"/>
    </row>
    <row r="704" spans="1:26" ht="18.75" customHeight="1" x14ac:dyDescent="0.25">
      <c r="A704" s="287"/>
      <c r="B704" s="285"/>
      <c r="C704" s="286"/>
      <c r="D704" s="285"/>
      <c r="E704" s="284"/>
      <c r="F704" s="284"/>
      <c r="G704" s="284"/>
      <c r="H704" s="284"/>
      <c r="I704" s="284"/>
      <c r="J704" s="284"/>
      <c r="K704" s="284"/>
      <c r="L704" s="284"/>
      <c r="M704" s="284"/>
      <c r="N704" s="284"/>
      <c r="O704" s="284"/>
      <c r="P704" s="284"/>
      <c r="Q704" s="284"/>
      <c r="R704" s="284"/>
      <c r="S704" s="284"/>
      <c r="T704" s="284"/>
      <c r="U704" s="284"/>
      <c r="V704" s="284"/>
      <c r="W704" s="284"/>
      <c r="X704" s="284"/>
      <c r="Y704" s="284"/>
      <c r="Z704" s="284"/>
    </row>
    <row r="705" spans="1:26" ht="18.75" customHeight="1" x14ac:dyDescent="0.25">
      <c r="A705" s="287"/>
      <c r="B705" s="285"/>
      <c r="C705" s="286"/>
      <c r="D705" s="285"/>
      <c r="E705" s="284"/>
      <c r="F705" s="284"/>
      <c r="G705" s="284"/>
      <c r="H705" s="284"/>
      <c r="I705" s="284"/>
      <c r="J705" s="284"/>
      <c r="K705" s="284"/>
      <c r="L705" s="284"/>
      <c r="M705" s="284"/>
      <c r="N705" s="284"/>
      <c r="O705" s="284"/>
      <c r="P705" s="284"/>
      <c r="Q705" s="284"/>
      <c r="R705" s="284"/>
      <c r="S705" s="284"/>
      <c r="T705" s="284"/>
      <c r="U705" s="284"/>
      <c r="V705" s="284"/>
      <c r="W705" s="284"/>
      <c r="X705" s="284"/>
      <c r="Y705" s="284"/>
      <c r="Z705" s="284"/>
    </row>
    <row r="706" spans="1:26" ht="18.75" customHeight="1" x14ac:dyDescent="0.25">
      <c r="A706" s="287"/>
      <c r="B706" s="285"/>
      <c r="C706" s="286"/>
      <c r="D706" s="285"/>
      <c r="E706" s="284"/>
      <c r="F706" s="284"/>
      <c r="G706" s="284"/>
      <c r="H706" s="284"/>
      <c r="I706" s="284"/>
      <c r="J706" s="284"/>
      <c r="K706" s="284"/>
      <c r="L706" s="284"/>
      <c r="M706" s="284"/>
      <c r="N706" s="284"/>
      <c r="O706" s="284"/>
      <c r="P706" s="284"/>
      <c r="Q706" s="284"/>
      <c r="R706" s="284"/>
      <c r="S706" s="284"/>
      <c r="T706" s="284"/>
      <c r="U706" s="284"/>
      <c r="V706" s="284"/>
      <c r="W706" s="284"/>
      <c r="X706" s="284"/>
      <c r="Y706" s="284"/>
      <c r="Z706" s="284"/>
    </row>
    <row r="707" spans="1:26" ht="18.75" customHeight="1" x14ac:dyDescent="0.25">
      <c r="A707" s="287"/>
      <c r="B707" s="285"/>
      <c r="C707" s="286"/>
      <c r="D707" s="285"/>
      <c r="E707" s="284"/>
      <c r="F707" s="284"/>
      <c r="G707" s="284"/>
      <c r="H707" s="284"/>
      <c r="I707" s="284"/>
      <c r="J707" s="284"/>
      <c r="K707" s="284"/>
      <c r="L707" s="284"/>
      <c r="M707" s="284"/>
      <c r="N707" s="284"/>
      <c r="O707" s="284"/>
      <c r="P707" s="284"/>
      <c r="Q707" s="284"/>
      <c r="R707" s="284"/>
      <c r="S707" s="284"/>
      <c r="T707" s="284"/>
      <c r="U707" s="284"/>
      <c r="V707" s="284"/>
      <c r="W707" s="284"/>
      <c r="X707" s="284"/>
      <c r="Y707" s="284"/>
      <c r="Z707" s="284"/>
    </row>
    <row r="708" spans="1:26" ht="18.75" customHeight="1" x14ac:dyDescent="0.25">
      <c r="A708" s="287"/>
      <c r="B708" s="285"/>
      <c r="C708" s="286"/>
      <c r="D708" s="285"/>
      <c r="E708" s="284"/>
      <c r="F708" s="284"/>
      <c r="G708" s="284"/>
      <c r="H708" s="284"/>
      <c r="I708" s="284"/>
      <c r="J708" s="284"/>
      <c r="K708" s="284"/>
      <c r="L708" s="284"/>
      <c r="M708" s="284"/>
      <c r="N708" s="284"/>
      <c r="O708" s="284"/>
      <c r="P708" s="284"/>
      <c r="Q708" s="284"/>
      <c r="R708" s="284"/>
      <c r="S708" s="284"/>
      <c r="T708" s="284"/>
      <c r="U708" s="284"/>
      <c r="V708" s="284"/>
      <c r="W708" s="284"/>
      <c r="X708" s="284"/>
      <c r="Y708" s="284"/>
      <c r="Z708" s="284"/>
    </row>
    <row r="709" spans="1:26" ht="18.75" customHeight="1" x14ac:dyDescent="0.25">
      <c r="A709" s="287"/>
      <c r="B709" s="285"/>
      <c r="C709" s="286"/>
      <c r="D709" s="285"/>
      <c r="E709" s="284"/>
      <c r="F709" s="284"/>
      <c r="G709" s="284"/>
      <c r="H709" s="284"/>
      <c r="I709" s="284"/>
      <c r="J709" s="284"/>
      <c r="K709" s="284"/>
      <c r="L709" s="284"/>
      <c r="M709" s="284"/>
      <c r="N709" s="284"/>
      <c r="O709" s="284"/>
      <c r="P709" s="284"/>
      <c r="Q709" s="284"/>
      <c r="R709" s="284"/>
      <c r="S709" s="284"/>
      <c r="T709" s="284"/>
      <c r="U709" s="284"/>
      <c r="V709" s="284"/>
      <c r="W709" s="284"/>
      <c r="X709" s="284"/>
      <c r="Y709" s="284"/>
      <c r="Z709" s="284"/>
    </row>
    <row r="710" spans="1:26" ht="18.75" customHeight="1" x14ac:dyDescent="0.25">
      <c r="A710" s="287"/>
      <c r="B710" s="285"/>
      <c r="C710" s="286"/>
      <c r="D710" s="285"/>
      <c r="E710" s="284"/>
      <c r="F710" s="284"/>
      <c r="G710" s="284"/>
      <c r="H710" s="284"/>
      <c r="I710" s="284"/>
      <c r="J710" s="284"/>
      <c r="K710" s="284"/>
      <c r="L710" s="284"/>
      <c r="M710" s="284"/>
      <c r="N710" s="284"/>
      <c r="O710" s="284"/>
      <c r="P710" s="284"/>
      <c r="Q710" s="284"/>
      <c r="R710" s="284"/>
      <c r="S710" s="284"/>
      <c r="T710" s="284"/>
      <c r="U710" s="284"/>
      <c r="V710" s="284"/>
      <c r="W710" s="284"/>
      <c r="X710" s="284"/>
      <c r="Y710" s="284"/>
      <c r="Z710" s="284"/>
    </row>
    <row r="711" spans="1:26" ht="18.75" customHeight="1" x14ac:dyDescent="0.25">
      <c r="A711" s="287"/>
      <c r="B711" s="285"/>
      <c r="C711" s="286"/>
      <c r="D711" s="285"/>
      <c r="E711" s="284"/>
      <c r="F711" s="284"/>
      <c r="G711" s="284"/>
      <c r="H711" s="284"/>
      <c r="I711" s="284"/>
      <c r="J711" s="284"/>
      <c r="K711" s="284"/>
      <c r="L711" s="284"/>
      <c r="M711" s="284"/>
      <c r="N711" s="284"/>
      <c r="O711" s="284"/>
      <c r="P711" s="284"/>
      <c r="Q711" s="284"/>
      <c r="R711" s="284"/>
      <c r="S711" s="284"/>
      <c r="T711" s="284"/>
      <c r="U711" s="284"/>
      <c r="V711" s="284"/>
      <c r="W711" s="284"/>
      <c r="X711" s="284"/>
      <c r="Y711" s="284"/>
      <c r="Z711" s="284"/>
    </row>
    <row r="712" spans="1:26" ht="18.75" customHeight="1" x14ac:dyDescent="0.25">
      <c r="A712" s="287"/>
      <c r="B712" s="285"/>
      <c r="C712" s="286"/>
      <c r="D712" s="285"/>
      <c r="E712" s="284"/>
      <c r="F712" s="284"/>
      <c r="G712" s="284"/>
      <c r="H712" s="284"/>
      <c r="I712" s="284"/>
      <c r="J712" s="284"/>
      <c r="K712" s="284"/>
      <c r="L712" s="284"/>
      <c r="M712" s="284"/>
      <c r="N712" s="284"/>
      <c r="O712" s="284"/>
      <c r="P712" s="284"/>
      <c r="Q712" s="284"/>
      <c r="R712" s="284"/>
      <c r="S712" s="284"/>
      <c r="T712" s="284"/>
      <c r="U712" s="284"/>
      <c r="V712" s="284"/>
      <c r="W712" s="284"/>
      <c r="X712" s="284"/>
      <c r="Y712" s="284"/>
      <c r="Z712" s="284"/>
    </row>
    <row r="713" spans="1:26" ht="18.75" customHeight="1" x14ac:dyDescent="0.25">
      <c r="A713" s="287"/>
      <c r="B713" s="285"/>
      <c r="C713" s="286"/>
      <c r="D713" s="285"/>
      <c r="E713" s="284"/>
      <c r="F713" s="284"/>
      <c r="G713" s="284"/>
      <c r="H713" s="284"/>
      <c r="I713" s="284"/>
      <c r="J713" s="284"/>
      <c r="K713" s="284"/>
      <c r="L713" s="284"/>
      <c r="M713" s="284"/>
      <c r="N713" s="284"/>
      <c r="O713" s="284"/>
      <c r="P713" s="284"/>
      <c r="Q713" s="284"/>
      <c r="R713" s="284"/>
      <c r="S713" s="284"/>
      <c r="T713" s="284"/>
      <c r="U713" s="284"/>
      <c r="V713" s="284"/>
      <c r="W713" s="284"/>
      <c r="X713" s="284"/>
      <c r="Y713" s="284"/>
      <c r="Z713" s="284"/>
    </row>
    <row r="714" spans="1:26" ht="18.75" customHeight="1" x14ac:dyDescent="0.25">
      <c r="A714" s="287"/>
      <c r="B714" s="285"/>
      <c r="C714" s="286"/>
      <c r="D714" s="285"/>
      <c r="E714" s="284"/>
      <c r="F714" s="284"/>
      <c r="G714" s="284"/>
      <c r="H714" s="284"/>
      <c r="I714" s="284"/>
      <c r="J714" s="284"/>
      <c r="K714" s="284"/>
      <c r="L714" s="284"/>
      <c r="M714" s="284"/>
      <c r="N714" s="284"/>
      <c r="O714" s="284"/>
      <c r="P714" s="284"/>
      <c r="Q714" s="284"/>
      <c r="R714" s="284"/>
      <c r="S714" s="284"/>
      <c r="T714" s="284"/>
      <c r="U714" s="284"/>
      <c r="V714" s="284"/>
      <c r="W714" s="284"/>
      <c r="X714" s="284"/>
      <c r="Y714" s="284"/>
      <c r="Z714" s="284"/>
    </row>
    <row r="715" spans="1:26" ht="18.75" customHeight="1" x14ac:dyDescent="0.25">
      <c r="A715" s="287"/>
      <c r="B715" s="285"/>
      <c r="C715" s="286"/>
      <c r="D715" s="285"/>
      <c r="E715" s="284"/>
      <c r="F715" s="284"/>
      <c r="G715" s="284"/>
      <c r="H715" s="284"/>
      <c r="I715" s="284"/>
      <c r="J715" s="284"/>
      <c r="K715" s="284"/>
      <c r="L715" s="284"/>
      <c r="M715" s="284"/>
      <c r="N715" s="284"/>
      <c r="O715" s="284"/>
      <c r="P715" s="284"/>
      <c r="Q715" s="284"/>
      <c r="R715" s="284"/>
      <c r="S715" s="284"/>
      <c r="T715" s="284"/>
      <c r="U715" s="284"/>
      <c r="V715" s="284"/>
      <c r="W715" s="284"/>
      <c r="X715" s="284"/>
      <c r="Y715" s="284"/>
      <c r="Z715" s="284"/>
    </row>
    <row r="716" spans="1:26" ht="18.75" customHeight="1" x14ac:dyDescent="0.25">
      <c r="A716" s="287"/>
      <c r="B716" s="285"/>
      <c r="C716" s="286"/>
      <c r="D716" s="285"/>
      <c r="E716" s="284"/>
      <c r="F716" s="284"/>
      <c r="G716" s="284"/>
      <c r="H716" s="284"/>
      <c r="I716" s="284"/>
      <c r="J716" s="284"/>
      <c r="K716" s="284"/>
      <c r="L716" s="284"/>
      <c r="M716" s="284"/>
      <c r="N716" s="284"/>
      <c r="O716" s="284"/>
      <c r="P716" s="284"/>
      <c r="Q716" s="284"/>
      <c r="R716" s="284"/>
      <c r="S716" s="284"/>
      <c r="T716" s="284"/>
      <c r="U716" s="284"/>
      <c r="V716" s="284"/>
      <c r="W716" s="284"/>
      <c r="X716" s="284"/>
      <c r="Y716" s="284"/>
      <c r="Z716" s="284"/>
    </row>
    <row r="717" spans="1:26" ht="18.75" customHeight="1" x14ac:dyDescent="0.25">
      <c r="A717" s="287"/>
      <c r="B717" s="285"/>
      <c r="C717" s="286"/>
      <c r="D717" s="285"/>
      <c r="E717" s="284"/>
      <c r="F717" s="284"/>
      <c r="G717" s="284"/>
      <c r="H717" s="284"/>
      <c r="I717" s="284"/>
      <c r="J717" s="284"/>
      <c r="K717" s="284"/>
      <c r="L717" s="284"/>
      <c r="M717" s="284"/>
      <c r="N717" s="284"/>
      <c r="O717" s="284"/>
      <c r="P717" s="284"/>
      <c r="Q717" s="284"/>
      <c r="R717" s="284"/>
      <c r="S717" s="284"/>
      <c r="T717" s="284"/>
      <c r="U717" s="284"/>
      <c r="V717" s="284"/>
      <c r="W717" s="284"/>
      <c r="X717" s="284"/>
      <c r="Y717" s="284"/>
      <c r="Z717" s="284"/>
    </row>
    <row r="718" spans="1:26" ht="18.75" customHeight="1" x14ac:dyDescent="0.25">
      <c r="A718" s="287"/>
      <c r="B718" s="285"/>
      <c r="C718" s="286"/>
      <c r="D718" s="285"/>
      <c r="E718" s="284"/>
      <c r="F718" s="284"/>
      <c r="G718" s="284"/>
      <c r="H718" s="284"/>
      <c r="I718" s="284"/>
      <c r="J718" s="284"/>
      <c r="K718" s="284"/>
      <c r="L718" s="284"/>
      <c r="M718" s="284"/>
      <c r="N718" s="284"/>
      <c r="O718" s="284"/>
      <c r="P718" s="284"/>
      <c r="Q718" s="284"/>
      <c r="R718" s="284"/>
      <c r="S718" s="284"/>
      <c r="T718" s="284"/>
      <c r="U718" s="284"/>
      <c r="V718" s="284"/>
      <c r="W718" s="284"/>
      <c r="X718" s="284"/>
      <c r="Y718" s="284"/>
      <c r="Z718" s="284"/>
    </row>
    <row r="719" spans="1:26" ht="18.75" customHeight="1" x14ac:dyDescent="0.25">
      <c r="A719" s="287"/>
      <c r="B719" s="285"/>
      <c r="C719" s="286"/>
      <c r="D719" s="285"/>
      <c r="E719" s="284"/>
      <c r="F719" s="284"/>
      <c r="G719" s="284"/>
      <c r="H719" s="284"/>
      <c r="I719" s="284"/>
      <c r="J719" s="284"/>
      <c r="K719" s="284"/>
      <c r="L719" s="284"/>
      <c r="M719" s="284"/>
      <c r="N719" s="284"/>
      <c r="O719" s="284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</row>
    <row r="720" spans="1:26" ht="18.75" customHeight="1" x14ac:dyDescent="0.25">
      <c r="A720" s="287"/>
      <c r="B720" s="285"/>
      <c r="C720" s="286"/>
      <c r="D720" s="285"/>
      <c r="E720" s="284"/>
      <c r="F720" s="284"/>
      <c r="G720" s="284"/>
      <c r="H720" s="284"/>
      <c r="I720" s="284"/>
      <c r="J720" s="284"/>
      <c r="K720" s="284"/>
      <c r="L720" s="284"/>
      <c r="M720" s="284"/>
      <c r="N720" s="284"/>
      <c r="O720" s="284"/>
      <c r="P720" s="284"/>
      <c r="Q720" s="284"/>
      <c r="R720" s="284"/>
      <c r="S720" s="284"/>
      <c r="T720" s="284"/>
      <c r="U720" s="284"/>
      <c r="V720" s="284"/>
      <c r="W720" s="284"/>
      <c r="X720" s="284"/>
      <c r="Y720" s="284"/>
      <c r="Z720" s="284"/>
    </row>
    <row r="721" spans="1:26" ht="18.75" customHeight="1" x14ac:dyDescent="0.25">
      <c r="A721" s="287"/>
      <c r="B721" s="285"/>
      <c r="C721" s="286"/>
      <c r="D721" s="285"/>
      <c r="E721" s="284"/>
      <c r="F721" s="284"/>
      <c r="G721" s="284"/>
      <c r="H721" s="284"/>
      <c r="I721" s="284"/>
      <c r="J721" s="284"/>
      <c r="K721" s="284"/>
      <c r="L721" s="284"/>
      <c r="M721" s="284"/>
      <c r="N721" s="284"/>
      <c r="O721" s="284"/>
      <c r="P721" s="284"/>
      <c r="Q721" s="284"/>
      <c r="R721" s="284"/>
      <c r="S721" s="284"/>
      <c r="T721" s="284"/>
      <c r="U721" s="284"/>
      <c r="V721" s="284"/>
      <c r="W721" s="284"/>
      <c r="X721" s="284"/>
      <c r="Y721" s="284"/>
      <c r="Z721" s="284"/>
    </row>
    <row r="722" spans="1:26" ht="18.75" customHeight="1" x14ac:dyDescent="0.25">
      <c r="A722" s="287"/>
      <c r="B722" s="285"/>
      <c r="C722" s="286"/>
      <c r="D722" s="285"/>
      <c r="E722" s="284"/>
      <c r="F722" s="284"/>
      <c r="G722" s="284"/>
      <c r="H722" s="284"/>
      <c r="I722" s="284"/>
      <c r="J722" s="284"/>
      <c r="K722" s="284"/>
      <c r="L722" s="284"/>
      <c r="M722" s="284"/>
      <c r="N722" s="284"/>
      <c r="O722" s="284"/>
      <c r="P722" s="284"/>
      <c r="Q722" s="284"/>
      <c r="R722" s="284"/>
      <c r="S722" s="284"/>
      <c r="T722" s="284"/>
      <c r="U722" s="284"/>
      <c r="V722" s="284"/>
      <c r="W722" s="284"/>
      <c r="X722" s="284"/>
      <c r="Y722" s="284"/>
      <c r="Z722" s="284"/>
    </row>
    <row r="723" spans="1:26" ht="18.75" customHeight="1" x14ac:dyDescent="0.25">
      <c r="A723" s="287"/>
      <c r="B723" s="285"/>
      <c r="C723" s="286"/>
      <c r="D723" s="285"/>
      <c r="E723" s="284"/>
      <c r="F723" s="284"/>
      <c r="G723" s="284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</row>
    <row r="724" spans="1:26" ht="18.75" customHeight="1" x14ac:dyDescent="0.25">
      <c r="A724" s="287"/>
      <c r="B724" s="285"/>
      <c r="C724" s="286"/>
      <c r="D724" s="285"/>
      <c r="E724" s="284"/>
      <c r="F724" s="284"/>
      <c r="G724" s="284"/>
      <c r="H724" s="284"/>
      <c r="I724" s="284"/>
      <c r="J724" s="284"/>
      <c r="K724" s="284"/>
      <c r="L724" s="284"/>
      <c r="M724" s="284"/>
      <c r="N724" s="284"/>
      <c r="O724" s="284"/>
      <c r="P724" s="284"/>
      <c r="Q724" s="284"/>
      <c r="R724" s="284"/>
      <c r="S724" s="284"/>
      <c r="T724" s="284"/>
      <c r="U724" s="284"/>
      <c r="V724" s="284"/>
      <c r="W724" s="284"/>
      <c r="X724" s="284"/>
      <c r="Y724" s="284"/>
      <c r="Z724" s="284"/>
    </row>
    <row r="725" spans="1:26" ht="18.75" customHeight="1" x14ac:dyDescent="0.25">
      <c r="A725" s="287"/>
      <c r="B725" s="285"/>
      <c r="C725" s="286"/>
      <c r="D725" s="285"/>
      <c r="E725" s="284"/>
      <c r="F725" s="284"/>
      <c r="G725" s="284"/>
      <c r="H725" s="284"/>
      <c r="I725" s="284"/>
      <c r="J725" s="284"/>
      <c r="K725" s="284"/>
      <c r="L725" s="284"/>
      <c r="M725" s="284"/>
      <c r="N725" s="284"/>
      <c r="O725" s="284"/>
      <c r="P725" s="284"/>
      <c r="Q725" s="284"/>
      <c r="R725" s="284"/>
      <c r="S725" s="284"/>
      <c r="T725" s="284"/>
      <c r="U725" s="284"/>
      <c r="V725" s="284"/>
      <c r="W725" s="284"/>
      <c r="X725" s="284"/>
      <c r="Y725" s="284"/>
      <c r="Z725" s="284"/>
    </row>
    <row r="726" spans="1:26" ht="18.75" customHeight="1" x14ac:dyDescent="0.25">
      <c r="A726" s="287"/>
      <c r="B726" s="285"/>
      <c r="C726" s="286"/>
      <c r="D726" s="285"/>
      <c r="E726" s="284"/>
      <c r="F726" s="284"/>
      <c r="G726" s="284"/>
      <c r="H726" s="284"/>
      <c r="I726" s="284"/>
      <c r="J726" s="284"/>
      <c r="K726" s="284"/>
      <c r="L726" s="284"/>
      <c r="M726" s="284"/>
      <c r="N726" s="284"/>
      <c r="O726" s="284"/>
      <c r="P726" s="284"/>
      <c r="Q726" s="284"/>
      <c r="R726" s="284"/>
      <c r="S726" s="284"/>
      <c r="T726" s="284"/>
      <c r="U726" s="284"/>
      <c r="V726" s="284"/>
      <c r="W726" s="284"/>
      <c r="X726" s="284"/>
      <c r="Y726" s="284"/>
      <c r="Z726" s="284"/>
    </row>
    <row r="727" spans="1:26" ht="18.75" customHeight="1" x14ac:dyDescent="0.25">
      <c r="A727" s="287"/>
      <c r="B727" s="285"/>
      <c r="C727" s="286"/>
      <c r="D727" s="285"/>
      <c r="E727" s="284"/>
      <c r="F727" s="284"/>
      <c r="G727" s="284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</row>
    <row r="728" spans="1:26" ht="18.75" customHeight="1" x14ac:dyDescent="0.25">
      <c r="A728" s="287"/>
      <c r="B728" s="285"/>
      <c r="C728" s="286"/>
      <c r="D728" s="285"/>
      <c r="E728" s="284"/>
      <c r="F728" s="284"/>
      <c r="G728" s="284"/>
      <c r="H728" s="284"/>
      <c r="I728" s="284"/>
      <c r="J728" s="284"/>
      <c r="K728" s="284"/>
      <c r="L728" s="284"/>
      <c r="M728" s="284"/>
      <c r="N728" s="284"/>
      <c r="O728" s="284"/>
      <c r="P728" s="284"/>
      <c r="Q728" s="284"/>
      <c r="R728" s="284"/>
      <c r="S728" s="284"/>
      <c r="T728" s="284"/>
      <c r="U728" s="284"/>
      <c r="V728" s="284"/>
      <c r="W728" s="284"/>
      <c r="X728" s="284"/>
      <c r="Y728" s="284"/>
      <c r="Z728" s="284"/>
    </row>
    <row r="729" spans="1:26" ht="18.75" customHeight="1" x14ac:dyDescent="0.25">
      <c r="A729" s="287"/>
      <c r="B729" s="285"/>
      <c r="C729" s="286"/>
      <c r="D729" s="285"/>
      <c r="E729" s="284"/>
      <c r="F729" s="284"/>
      <c r="G729" s="284"/>
      <c r="H729" s="284"/>
      <c r="I729" s="284"/>
      <c r="J729" s="284"/>
      <c r="K729" s="284"/>
      <c r="L729" s="284"/>
      <c r="M729" s="284"/>
      <c r="N729" s="284"/>
      <c r="O729" s="284"/>
      <c r="P729" s="284"/>
      <c r="Q729" s="284"/>
      <c r="R729" s="284"/>
      <c r="S729" s="284"/>
      <c r="T729" s="284"/>
      <c r="U729" s="284"/>
      <c r="V729" s="284"/>
      <c r="W729" s="284"/>
      <c r="X729" s="284"/>
      <c r="Y729" s="284"/>
      <c r="Z729" s="284"/>
    </row>
    <row r="730" spans="1:26" ht="18.75" customHeight="1" x14ac:dyDescent="0.25">
      <c r="A730" s="287"/>
      <c r="B730" s="285"/>
      <c r="C730" s="286"/>
      <c r="D730" s="285"/>
      <c r="E730" s="284"/>
      <c r="F730" s="284"/>
      <c r="G730" s="284"/>
      <c r="H730" s="284"/>
      <c r="I730" s="284"/>
      <c r="J730" s="284"/>
      <c r="K730" s="284"/>
      <c r="L730" s="284"/>
      <c r="M730" s="284"/>
      <c r="N730" s="284"/>
      <c r="O730" s="284"/>
      <c r="P730" s="284"/>
      <c r="Q730" s="284"/>
      <c r="R730" s="284"/>
      <c r="S730" s="284"/>
      <c r="T730" s="284"/>
      <c r="U730" s="284"/>
      <c r="V730" s="284"/>
      <c r="W730" s="284"/>
      <c r="X730" s="284"/>
      <c r="Y730" s="284"/>
      <c r="Z730" s="284"/>
    </row>
    <row r="731" spans="1:26" ht="18.75" customHeight="1" x14ac:dyDescent="0.25">
      <c r="A731" s="287"/>
      <c r="B731" s="285"/>
      <c r="C731" s="286"/>
      <c r="D731" s="285"/>
      <c r="E731" s="284"/>
      <c r="F731" s="284"/>
      <c r="G731" s="284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Y731" s="284"/>
      <c r="Z731" s="284"/>
    </row>
    <row r="732" spans="1:26" ht="18.75" customHeight="1" x14ac:dyDescent="0.25">
      <c r="A732" s="287"/>
      <c r="B732" s="285"/>
      <c r="C732" s="286"/>
      <c r="D732" s="285"/>
      <c r="E732" s="284"/>
      <c r="F732" s="284"/>
      <c r="G732" s="284"/>
      <c r="H732" s="284"/>
      <c r="I732" s="284"/>
      <c r="J732" s="284"/>
      <c r="K732" s="284"/>
      <c r="L732" s="284"/>
      <c r="M732" s="284"/>
      <c r="N732" s="284"/>
      <c r="O732" s="284"/>
      <c r="P732" s="284"/>
      <c r="Q732" s="284"/>
      <c r="R732" s="284"/>
      <c r="S732" s="284"/>
      <c r="T732" s="284"/>
      <c r="U732" s="284"/>
      <c r="V732" s="284"/>
      <c r="W732" s="284"/>
      <c r="X732" s="284"/>
      <c r="Y732" s="284"/>
      <c r="Z732" s="284"/>
    </row>
    <row r="733" spans="1:26" ht="18.75" customHeight="1" x14ac:dyDescent="0.25">
      <c r="A733" s="287"/>
      <c r="B733" s="285"/>
      <c r="C733" s="286"/>
      <c r="D733" s="285"/>
      <c r="E733" s="284"/>
      <c r="F733" s="284"/>
      <c r="G733" s="284"/>
      <c r="H733" s="284"/>
      <c r="I733" s="284"/>
      <c r="J733" s="284"/>
      <c r="K733" s="284"/>
      <c r="L733" s="284"/>
      <c r="M733" s="284"/>
      <c r="N733" s="284"/>
      <c r="O733" s="284"/>
      <c r="P733" s="284"/>
      <c r="Q733" s="284"/>
      <c r="R733" s="284"/>
      <c r="S733" s="284"/>
      <c r="T733" s="284"/>
      <c r="U733" s="284"/>
      <c r="V733" s="284"/>
      <c r="W733" s="284"/>
      <c r="X733" s="284"/>
      <c r="Y733" s="284"/>
      <c r="Z733" s="284"/>
    </row>
    <row r="734" spans="1:26" ht="18.75" customHeight="1" x14ac:dyDescent="0.25">
      <c r="A734" s="287"/>
      <c r="B734" s="285"/>
      <c r="C734" s="286"/>
      <c r="D734" s="285"/>
      <c r="E734" s="284"/>
      <c r="F734" s="284"/>
      <c r="G734" s="284"/>
      <c r="H734" s="284"/>
      <c r="I734" s="284"/>
      <c r="J734" s="284"/>
      <c r="K734" s="284"/>
      <c r="L734" s="284"/>
      <c r="M734" s="284"/>
      <c r="N734" s="284"/>
      <c r="O734" s="284"/>
      <c r="P734" s="284"/>
      <c r="Q734" s="284"/>
      <c r="R734" s="284"/>
      <c r="S734" s="284"/>
      <c r="T734" s="284"/>
      <c r="U734" s="284"/>
      <c r="V734" s="284"/>
      <c r="W734" s="284"/>
      <c r="X734" s="284"/>
      <c r="Y734" s="284"/>
      <c r="Z734" s="284"/>
    </row>
    <row r="735" spans="1:26" ht="18.75" customHeight="1" x14ac:dyDescent="0.25">
      <c r="A735" s="287"/>
      <c r="B735" s="285"/>
      <c r="C735" s="286"/>
      <c r="D735" s="285"/>
      <c r="E735" s="284"/>
      <c r="F735" s="284"/>
      <c r="G735" s="284"/>
      <c r="H735" s="284"/>
      <c r="I735" s="284"/>
      <c r="J735" s="284"/>
      <c r="K735" s="284"/>
      <c r="L735" s="284"/>
      <c r="M735" s="284"/>
      <c r="N735" s="284"/>
      <c r="O735" s="284"/>
      <c r="P735" s="284"/>
      <c r="Q735" s="284"/>
      <c r="R735" s="284"/>
      <c r="S735" s="284"/>
      <c r="T735" s="284"/>
      <c r="U735" s="284"/>
      <c r="V735" s="284"/>
      <c r="W735" s="284"/>
      <c r="X735" s="284"/>
      <c r="Y735" s="284"/>
      <c r="Z735" s="284"/>
    </row>
    <row r="736" spans="1:26" ht="18.75" customHeight="1" x14ac:dyDescent="0.25">
      <c r="A736" s="287"/>
      <c r="B736" s="285"/>
      <c r="C736" s="286"/>
      <c r="D736" s="285"/>
      <c r="E736" s="284"/>
      <c r="F736" s="284"/>
      <c r="G736" s="284"/>
      <c r="H736" s="284"/>
      <c r="I736" s="284"/>
      <c r="J736" s="284"/>
      <c r="K736" s="284"/>
      <c r="L736" s="284"/>
      <c r="M736" s="284"/>
      <c r="N736" s="284"/>
      <c r="O736" s="284"/>
      <c r="P736" s="284"/>
      <c r="Q736" s="284"/>
      <c r="R736" s="284"/>
      <c r="S736" s="284"/>
      <c r="T736" s="284"/>
      <c r="U736" s="284"/>
      <c r="V736" s="284"/>
      <c r="W736" s="284"/>
      <c r="X736" s="284"/>
      <c r="Y736" s="284"/>
      <c r="Z736" s="284"/>
    </row>
    <row r="737" spans="1:26" ht="18.75" customHeight="1" x14ac:dyDescent="0.25">
      <c r="A737" s="287"/>
      <c r="B737" s="285"/>
      <c r="C737" s="286"/>
      <c r="D737" s="285"/>
      <c r="E737" s="284"/>
      <c r="F737" s="284"/>
      <c r="G737" s="284"/>
      <c r="H737" s="284"/>
      <c r="I737" s="284"/>
      <c r="J737" s="284"/>
      <c r="K737" s="284"/>
      <c r="L737" s="284"/>
      <c r="M737" s="284"/>
      <c r="N737" s="284"/>
      <c r="O737" s="284"/>
      <c r="P737" s="284"/>
      <c r="Q737" s="284"/>
      <c r="R737" s="284"/>
      <c r="S737" s="284"/>
      <c r="T737" s="284"/>
      <c r="U737" s="284"/>
      <c r="V737" s="284"/>
      <c r="W737" s="284"/>
      <c r="X737" s="284"/>
      <c r="Y737" s="284"/>
      <c r="Z737" s="284"/>
    </row>
    <row r="738" spans="1:26" ht="18.75" customHeight="1" x14ac:dyDescent="0.25">
      <c r="A738" s="287"/>
      <c r="B738" s="285"/>
      <c r="C738" s="286"/>
      <c r="D738" s="285"/>
      <c r="E738" s="284"/>
      <c r="F738" s="284"/>
      <c r="G738" s="284"/>
      <c r="H738" s="284"/>
      <c r="I738" s="284"/>
      <c r="J738" s="284"/>
      <c r="K738" s="284"/>
      <c r="L738" s="284"/>
      <c r="M738" s="284"/>
      <c r="N738" s="284"/>
      <c r="O738" s="284"/>
      <c r="P738" s="284"/>
      <c r="Q738" s="284"/>
      <c r="R738" s="284"/>
      <c r="S738" s="284"/>
      <c r="T738" s="284"/>
      <c r="U738" s="284"/>
      <c r="V738" s="284"/>
      <c r="W738" s="284"/>
      <c r="X738" s="284"/>
      <c r="Y738" s="284"/>
      <c r="Z738" s="284"/>
    </row>
    <row r="739" spans="1:26" ht="18.75" customHeight="1" x14ac:dyDescent="0.25">
      <c r="A739" s="287"/>
      <c r="B739" s="285"/>
      <c r="C739" s="286"/>
      <c r="D739" s="285"/>
      <c r="E739" s="284"/>
      <c r="F739" s="284"/>
      <c r="G739" s="284"/>
      <c r="H739" s="284"/>
      <c r="I739" s="284"/>
      <c r="J739" s="284"/>
      <c r="K739" s="284"/>
      <c r="L739" s="284"/>
      <c r="M739" s="284"/>
      <c r="N739" s="284"/>
      <c r="O739" s="284"/>
      <c r="P739" s="284"/>
      <c r="Q739" s="284"/>
      <c r="R739" s="284"/>
      <c r="S739" s="284"/>
      <c r="T739" s="284"/>
      <c r="U739" s="284"/>
      <c r="V739" s="284"/>
      <c r="W739" s="284"/>
      <c r="X739" s="284"/>
      <c r="Y739" s="284"/>
      <c r="Z739" s="284"/>
    </row>
    <row r="740" spans="1:26" ht="18.75" customHeight="1" x14ac:dyDescent="0.25">
      <c r="A740" s="287"/>
      <c r="B740" s="285"/>
      <c r="C740" s="286"/>
      <c r="D740" s="285"/>
      <c r="E740" s="284"/>
      <c r="F740" s="284"/>
      <c r="G740" s="284"/>
      <c r="H740" s="284"/>
      <c r="I740" s="284"/>
      <c r="J740" s="284"/>
      <c r="K740" s="284"/>
      <c r="L740" s="284"/>
      <c r="M740" s="284"/>
      <c r="N740" s="284"/>
      <c r="O740" s="284"/>
      <c r="P740" s="284"/>
      <c r="Q740" s="284"/>
      <c r="R740" s="284"/>
      <c r="S740" s="284"/>
      <c r="T740" s="284"/>
      <c r="U740" s="284"/>
      <c r="V740" s="284"/>
      <c r="W740" s="284"/>
      <c r="X740" s="284"/>
      <c r="Y740" s="284"/>
      <c r="Z740" s="284"/>
    </row>
    <row r="741" spans="1:26" ht="18.75" customHeight="1" x14ac:dyDescent="0.25">
      <c r="A741" s="287"/>
      <c r="B741" s="285"/>
      <c r="C741" s="286"/>
      <c r="D741" s="285"/>
      <c r="E741" s="284"/>
      <c r="F741" s="284"/>
      <c r="G741" s="284"/>
      <c r="H741" s="284"/>
      <c r="I741" s="284"/>
      <c r="J741" s="284"/>
      <c r="K741" s="284"/>
      <c r="L741" s="284"/>
      <c r="M741" s="284"/>
      <c r="N741" s="284"/>
      <c r="O741" s="284"/>
      <c r="P741" s="284"/>
      <c r="Q741" s="284"/>
      <c r="R741" s="284"/>
      <c r="S741" s="284"/>
      <c r="T741" s="284"/>
      <c r="U741" s="284"/>
      <c r="V741" s="284"/>
      <c r="W741" s="284"/>
      <c r="X741" s="284"/>
      <c r="Y741" s="284"/>
      <c r="Z741" s="284"/>
    </row>
    <row r="742" spans="1:26" ht="18.75" customHeight="1" x14ac:dyDescent="0.25">
      <c r="A742" s="287"/>
      <c r="B742" s="285"/>
      <c r="C742" s="286"/>
      <c r="D742" s="285"/>
      <c r="E742" s="284"/>
      <c r="F742" s="284"/>
      <c r="G742" s="284"/>
      <c r="H742" s="284"/>
      <c r="I742" s="284"/>
      <c r="J742" s="284"/>
      <c r="K742" s="284"/>
      <c r="L742" s="284"/>
      <c r="M742" s="284"/>
      <c r="N742" s="284"/>
      <c r="O742" s="284"/>
      <c r="P742" s="284"/>
      <c r="Q742" s="284"/>
      <c r="R742" s="284"/>
      <c r="S742" s="284"/>
      <c r="T742" s="284"/>
      <c r="U742" s="284"/>
      <c r="V742" s="284"/>
      <c r="W742" s="284"/>
      <c r="X742" s="284"/>
      <c r="Y742" s="284"/>
      <c r="Z742" s="284"/>
    </row>
    <row r="743" spans="1:26" ht="18.75" customHeight="1" x14ac:dyDescent="0.25">
      <c r="A743" s="287"/>
      <c r="B743" s="285"/>
      <c r="C743" s="286"/>
      <c r="D743" s="285"/>
      <c r="E743" s="284"/>
      <c r="F743" s="284"/>
      <c r="G743" s="284"/>
      <c r="H743" s="284"/>
      <c r="I743" s="284"/>
      <c r="J743" s="284"/>
      <c r="K743" s="284"/>
      <c r="L743" s="284"/>
      <c r="M743" s="284"/>
      <c r="N743" s="284"/>
      <c r="O743" s="284"/>
      <c r="P743" s="284"/>
      <c r="Q743" s="284"/>
      <c r="R743" s="284"/>
      <c r="S743" s="284"/>
      <c r="T743" s="284"/>
      <c r="U743" s="284"/>
      <c r="V743" s="284"/>
      <c r="W743" s="284"/>
      <c r="X743" s="284"/>
      <c r="Y743" s="284"/>
      <c r="Z743" s="284"/>
    </row>
    <row r="744" spans="1:26" ht="18.75" customHeight="1" x14ac:dyDescent="0.25">
      <c r="A744" s="287"/>
      <c r="B744" s="285"/>
      <c r="C744" s="286"/>
      <c r="D744" s="285"/>
      <c r="E744" s="284"/>
      <c r="F744" s="284"/>
      <c r="G744" s="284"/>
      <c r="H744" s="284"/>
      <c r="I744" s="284"/>
      <c r="J744" s="284"/>
      <c r="K744" s="284"/>
      <c r="L744" s="284"/>
      <c r="M744" s="284"/>
      <c r="N744" s="284"/>
      <c r="O744" s="284"/>
      <c r="P744" s="284"/>
      <c r="Q744" s="284"/>
      <c r="R744" s="284"/>
      <c r="S744" s="284"/>
      <c r="T744" s="284"/>
      <c r="U744" s="284"/>
      <c r="V744" s="284"/>
      <c r="W744" s="284"/>
      <c r="X744" s="284"/>
      <c r="Y744" s="284"/>
      <c r="Z744" s="284"/>
    </row>
    <row r="745" spans="1:26" ht="18.75" customHeight="1" x14ac:dyDescent="0.25">
      <c r="A745" s="287"/>
      <c r="B745" s="285"/>
      <c r="C745" s="286"/>
      <c r="D745" s="285"/>
      <c r="E745" s="284"/>
      <c r="F745" s="284"/>
      <c r="G745" s="284"/>
      <c r="H745" s="284"/>
      <c r="I745" s="284"/>
      <c r="J745" s="284"/>
      <c r="K745" s="284"/>
      <c r="L745" s="284"/>
      <c r="M745" s="284"/>
      <c r="N745" s="284"/>
      <c r="O745" s="284"/>
      <c r="P745" s="284"/>
      <c r="Q745" s="284"/>
      <c r="R745" s="284"/>
      <c r="S745" s="284"/>
      <c r="T745" s="284"/>
      <c r="U745" s="284"/>
      <c r="V745" s="284"/>
      <c r="W745" s="284"/>
      <c r="X745" s="284"/>
      <c r="Y745" s="284"/>
      <c r="Z745" s="284"/>
    </row>
    <row r="746" spans="1:26" ht="18.75" customHeight="1" x14ac:dyDescent="0.25">
      <c r="A746" s="287"/>
      <c r="B746" s="285"/>
      <c r="C746" s="286"/>
      <c r="D746" s="285"/>
      <c r="E746" s="284"/>
      <c r="F746" s="284"/>
      <c r="G746" s="284"/>
      <c r="H746" s="284"/>
      <c r="I746" s="284"/>
      <c r="J746" s="284"/>
      <c r="K746" s="284"/>
      <c r="L746" s="284"/>
      <c r="M746" s="284"/>
      <c r="N746" s="284"/>
      <c r="O746" s="284"/>
      <c r="P746" s="284"/>
      <c r="Q746" s="284"/>
      <c r="R746" s="284"/>
      <c r="S746" s="284"/>
      <c r="T746" s="284"/>
      <c r="U746" s="284"/>
      <c r="V746" s="284"/>
      <c r="W746" s="284"/>
      <c r="X746" s="284"/>
      <c r="Y746" s="284"/>
      <c r="Z746" s="284"/>
    </row>
    <row r="747" spans="1:26" ht="18.75" customHeight="1" x14ac:dyDescent="0.25">
      <c r="A747" s="287"/>
      <c r="B747" s="285"/>
      <c r="C747" s="286"/>
      <c r="D747" s="285"/>
      <c r="E747" s="284"/>
      <c r="F747" s="284"/>
      <c r="G747" s="284"/>
      <c r="H747" s="284"/>
      <c r="I747" s="284"/>
      <c r="J747" s="284"/>
      <c r="K747" s="284"/>
      <c r="L747" s="284"/>
      <c r="M747" s="284"/>
      <c r="N747" s="284"/>
      <c r="O747" s="284"/>
      <c r="P747" s="284"/>
      <c r="Q747" s="284"/>
      <c r="R747" s="284"/>
      <c r="S747" s="284"/>
      <c r="T747" s="284"/>
      <c r="U747" s="284"/>
      <c r="V747" s="284"/>
      <c r="W747" s="284"/>
      <c r="X747" s="284"/>
      <c r="Y747" s="284"/>
      <c r="Z747" s="284"/>
    </row>
    <row r="748" spans="1:26" ht="18.75" customHeight="1" x14ac:dyDescent="0.25">
      <c r="A748" s="287"/>
      <c r="B748" s="285"/>
      <c r="C748" s="286"/>
      <c r="D748" s="285"/>
      <c r="E748" s="284"/>
      <c r="F748" s="284"/>
      <c r="G748" s="284"/>
      <c r="H748" s="284"/>
      <c r="I748" s="284"/>
      <c r="J748" s="284"/>
      <c r="K748" s="284"/>
      <c r="L748" s="284"/>
      <c r="M748" s="284"/>
      <c r="N748" s="284"/>
      <c r="O748" s="284"/>
      <c r="P748" s="284"/>
      <c r="Q748" s="284"/>
      <c r="R748" s="284"/>
      <c r="S748" s="284"/>
      <c r="T748" s="284"/>
      <c r="U748" s="284"/>
      <c r="V748" s="284"/>
      <c r="W748" s="284"/>
      <c r="X748" s="284"/>
      <c r="Y748" s="284"/>
      <c r="Z748" s="284"/>
    </row>
    <row r="749" spans="1:26" ht="18.75" customHeight="1" x14ac:dyDescent="0.25">
      <c r="A749" s="287"/>
      <c r="B749" s="285"/>
      <c r="C749" s="286"/>
      <c r="D749" s="285"/>
      <c r="E749" s="284"/>
      <c r="F749" s="284"/>
      <c r="G749" s="284"/>
      <c r="H749" s="284"/>
      <c r="I749" s="284"/>
      <c r="J749" s="284"/>
      <c r="K749" s="284"/>
      <c r="L749" s="284"/>
      <c r="M749" s="284"/>
      <c r="N749" s="284"/>
      <c r="O749" s="284"/>
      <c r="P749" s="284"/>
      <c r="Q749" s="284"/>
      <c r="R749" s="284"/>
      <c r="S749" s="284"/>
      <c r="T749" s="284"/>
      <c r="U749" s="284"/>
      <c r="V749" s="284"/>
      <c r="W749" s="284"/>
      <c r="X749" s="284"/>
      <c r="Y749" s="284"/>
      <c r="Z749" s="284"/>
    </row>
    <row r="750" spans="1:26" ht="18.75" customHeight="1" x14ac:dyDescent="0.25">
      <c r="A750" s="287"/>
      <c r="B750" s="285"/>
      <c r="C750" s="286"/>
      <c r="D750" s="285"/>
      <c r="E750" s="284"/>
      <c r="F750" s="284"/>
      <c r="G750" s="284"/>
      <c r="H750" s="284"/>
      <c r="I750" s="284"/>
      <c r="J750" s="284"/>
      <c r="K750" s="284"/>
      <c r="L750" s="284"/>
      <c r="M750" s="284"/>
      <c r="N750" s="284"/>
      <c r="O750" s="284"/>
      <c r="P750" s="284"/>
      <c r="Q750" s="284"/>
      <c r="R750" s="284"/>
      <c r="S750" s="284"/>
      <c r="T750" s="284"/>
      <c r="U750" s="284"/>
      <c r="V750" s="284"/>
      <c r="W750" s="284"/>
      <c r="X750" s="284"/>
      <c r="Y750" s="284"/>
      <c r="Z750" s="284"/>
    </row>
    <row r="751" spans="1:26" ht="18.75" customHeight="1" x14ac:dyDescent="0.25">
      <c r="A751" s="287"/>
      <c r="B751" s="285"/>
      <c r="C751" s="286"/>
      <c r="D751" s="285"/>
      <c r="E751" s="284"/>
      <c r="F751" s="284"/>
      <c r="G751" s="284"/>
      <c r="H751" s="284"/>
      <c r="I751" s="284"/>
      <c r="J751" s="284"/>
      <c r="K751" s="284"/>
      <c r="L751" s="284"/>
      <c r="M751" s="284"/>
      <c r="N751" s="284"/>
      <c r="O751" s="284"/>
      <c r="P751" s="284"/>
      <c r="Q751" s="284"/>
      <c r="R751" s="284"/>
      <c r="S751" s="284"/>
      <c r="T751" s="284"/>
      <c r="U751" s="284"/>
      <c r="V751" s="284"/>
      <c r="W751" s="284"/>
      <c r="X751" s="284"/>
      <c r="Y751" s="284"/>
      <c r="Z751" s="284"/>
    </row>
    <row r="752" spans="1:26" ht="18.75" customHeight="1" x14ac:dyDescent="0.25">
      <c r="A752" s="287"/>
      <c r="B752" s="285"/>
      <c r="C752" s="286"/>
      <c r="D752" s="285"/>
      <c r="E752" s="284"/>
      <c r="F752" s="284"/>
      <c r="G752" s="284"/>
      <c r="H752" s="284"/>
      <c r="I752" s="284"/>
      <c r="J752" s="284"/>
      <c r="K752" s="284"/>
      <c r="L752" s="284"/>
      <c r="M752" s="284"/>
      <c r="N752" s="284"/>
      <c r="O752" s="284"/>
      <c r="P752" s="284"/>
      <c r="Q752" s="284"/>
      <c r="R752" s="284"/>
      <c r="S752" s="284"/>
      <c r="T752" s="284"/>
      <c r="U752" s="284"/>
      <c r="V752" s="284"/>
      <c r="W752" s="284"/>
      <c r="X752" s="284"/>
      <c r="Y752" s="284"/>
      <c r="Z752" s="284"/>
    </row>
    <row r="753" spans="1:26" ht="18.75" customHeight="1" x14ac:dyDescent="0.25">
      <c r="A753" s="287"/>
      <c r="B753" s="285"/>
      <c r="C753" s="286"/>
      <c r="D753" s="285"/>
      <c r="E753" s="284"/>
      <c r="F753" s="284"/>
      <c r="G753" s="284"/>
      <c r="H753" s="284"/>
      <c r="I753" s="284"/>
      <c r="J753" s="284"/>
      <c r="K753" s="284"/>
      <c r="L753" s="284"/>
      <c r="M753" s="284"/>
      <c r="N753" s="284"/>
      <c r="O753" s="284"/>
      <c r="P753" s="284"/>
      <c r="Q753" s="284"/>
      <c r="R753" s="284"/>
      <c r="S753" s="284"/>
      <c r="T753" s="284"/>
      <c r="U753" s="284"/>
      <c r="V753" s="284"/>
      <c r="W753" s="284"/>
      <c r="X753" s="284"/>
      <c r="Y753" s="284"/>
      <c r="Z753" s="284"/>
    </row>
    <row r="754" spans="1:26" ht="18.75" customHeight="1" x14ac:dyDescent="0.25">
      <c r="A754" s="287"/>
      <c r="B754" s="285"/>
      <c r="C754" s="286"/>
      <c r="D754" s="285"/>
      <c r="E754" s="284"/>
      <c r="F754" s="284"/>
      <c r="G754" s="284"/>
      <c r="H754" s="284"/>
      <c r="I754" s="284"/>
      <c r="J754" s="284"/>
      <c r="K754" s="284"/>
      <c r="L754" s="284"/>
      <c r="M754" s="284"/>
      <c r="N754" s="284"/>
      <c r="O754" s="284"/>
      <c r="P754" s="284"/>
      <c r="Q754" s="284"/>
      <c r="R754" s="284"/>
      <c r="S754" s="284"/>
      <c r="T754" s="284"/>
      <c r="U754" s="284"/>
      <c r="V754" s="284"/>
      <c r="W754" s="284"/>
      <c r="X754" s="284"/>
      <c r="Y754" s="284"/>
      <c r="Z754" s="284"/>
    </row>
    <row r="755" spans="1:26" ht="18.75" customHeight="1" x14ac:dyDescent="0.25">
      <c r="A755" s="287"/>
      <c r="B755" s="285"/>
      <c r="C755" s="286"/>
      <c r="D755" s="285"/>
      <c r="E755" s="284"/>
      <c r="F755" s="284"/>
      <c r="G755" s="284"/>
      <c r="H755" s="284"/>
      <c r="I755" s="284"/>
      <c r="J755" s="284"/>
      <c r="K755" s="284"/>
      <c r="L755" s="284"/>
      <c r="M755" s="284"/>
      <c r="N755" s="284"/>
      <c r="O755" s="284"/>
      <c r="P755" s="284"/>
      <c r="Q755" s="284"/>
      <c r="R755" s="284"/>
      <c r="S755" s="284"/>
      <c r="T755" s="284"/>
      <c r="U755" s="284"/>
      <c r="V755" s="284"/>
      <c r="W755" s="284"/>
      <c r="X755" s="284"/>
      <c r="Y755" s="284"/>
      <c r="Z755" s="284"/>
    </row>
    <row r="756" spans="1:26" ht="18.75" customHeight="1" x14ac:dyDescent="0.25">
      <c r="A756" s="287"/>
      <c r="B756" s="285"/>
      <c r="C756" s="286"/>
      <c r="D756" s="285"/>
      <c r="E756" s="284"/>
      <c r="F756" s="284"/>
      <c r="G756" s="284"/>
      <c r="H756" s="284"/>
      <c r="I756" s="284"/>
      <c r="J756" s="284"/>
      <c r="K756" s="284"/>
      <c r="L756" s="284"/>
      <c r="M756" s="284"/>
      <c r="N756" s="284"/>
      <c r="O756" s="284"/>
      <c r="P756" s="284"/>
      <c r="Q756" s="284"/>
      <c r="R756" s="284"/>
      <c r="S756" s="284"/>
      <c r="T756" s="284"/>
      <c r="U756" s="284"/>
      <c r="V756" s="284"/>
      <c r="W756" s="284"/>
      <c r="X756" s="284"/>
      <c r="Y756" s="284"/>
      <c r="Z756" s="284"/>
    </row>
    <row r="757" spans="1:26" ht="18.75" customHeight="1" x14ac:dyDescent="0.25">
      <c r="A757" s="287"/>
      <c r="B757" s="285"/>
      <c r="C757" s="286"/>
      <c r="D757" s="285"/>
      <c r="E757" s="284"/>
      <c r="F757" s="284"/>
      <c r="G757" s="284"/>
      <c r="H757" s="284"/>
      <c r="I757" s="284"/>
      <c r="J757" s="284"/>
      <c r="K757" s="284"/>
      <c r="L757" s="284"/>
      <c r="M757" s="284"/>
      <c r="N757" s="284"/>
      <c r="O757" s="284"/>
      <c r="P757" s="284"/>
      <c r="Q757" s="284"/>
      <c r="R757" s="284"/>
      <c r="S757" s="284"/>
      <c r="T757" s="284"/>
      <c r="U757" s="284"/>
      <c r="V757" s="284"/>
      <c r="W757" s="284"/>
      <c r="X757" s="284"/>
      <c r="Y757" s="284"/>
      <c r="Z757" s="284"/>
    </row>
    <row r="758" spans="1:26" ht="18.75" customHeight="1" x14ac:dyDescent="0.25">
      <c r="A758" s="287"/>
      <c r="B758" s="285"/>
      <c r="C758" s="286"/>
      <c r="D758" s="285"/>
      <c r="E758" s="284"/>
      <c r="F758" s="284"/>
      <c r="G758" s="284"/>
      <c r="H758" s="284"/>
      <c r="I758" s="284"/>
      <c r="J758" s="284"/>
      <c r="K758" s="284"/>
      <c r="L758" s="284"/>
      <c r="M758" s="284"/>
      <c r="N758" s="284"/>
      <c r="O758" s="284"/>
      <c r="P758" s="284"/>
      <c r="Q758" s="284"/>
      <c r="R758" s="284"/>
      <c r="S758" s="284"/>
      <c r="T758" s="284"/>
      <c r="U758" s="284"/>
      <c r="V758" s="284"/>
      <c r="W758" s="284"/>
      <c r="X758" s="284"/>
      <c r="Y758" s="284"/>
      <c r="Z758" s="284"/>
    </row>
    <row r="759" spans="1:26" ht="18.75" customHeight="1" x14ac:dyDescent="0.25">
      <c r="A759" s="287"/>
      <c r="B759" s="285"/>
      <c r="C759" s="286"/>
      <c r="D759" s="285"/>
      <c r="E759" s="284"/>
      <c r="F759" s="284"/>
      <c r="G759" s="284"/>
      <c r="H759" s="284"/>
      <c r="I759" s="284"/>
      <c r="J759" s="284"/>
      <c r="K759" s="284"/>
      <c r="L759" s="284"/>
      <c r="M759" s="284"/>
      <c r="N759" s="284"/>
      <c r="O759" s="284"/>
      <c r="P759" s="284"/>
      <c r="Q759" s="284"/>
      <c r="R759" s="284"/>
      <c r="S759" s="284"/>
      <c r="T759" s="284"/>
      <c r="U759" s="284"/>
      <c r="V759" s="284"/>
      <c r="W759" s="284"/>
      <c r="X759" s="284"/>
      <c r="Y759" s="284"/>
      <c r="Z759" s="284"/>
    </row>
    <row r="760" spans="1:26" ht="18.75" customHeight="1" x14ac:dyDescent="0.25">
      <c r="A760" s="287"/>
      <c r="B760" s="285"/>
      <c r="C760" s="286"/>
      <c r="D760" s="285"/>
      <c r="E760" s="284"/>
      <c r="F760" s="284"/>
      <c r="G760" s="284"/>
      <c r="H760" s="284"/>
      <c r="I760" s="284"/>
      <c r="J760" s="284"/>
      <c r="K760" s="284"/>
      <c r="L760" s="284"/>
      <c r="M760" s="284"/>
      <c r="N760" s="284"/>
      <c r="O760" s="284"/>
      <c r="P760" s="284"/>
      <c r="Q760" s="284"/>
      <c r="R760" s="284"/>
      <c r="S760" s="284"/>
      <c r="T760" s="284"/>
      <c r="U760" s="284"/>
      <c r="V760" s="284"/>
      <c r="W760" s="284"/>
      <c r="X760" s="284"/>
      <c r="Y760" s="284"/>
      <c r="Z760" s="284"/>
    </row>
    <row r="761" spans="1:26" ht="18.75" customHeight="1" x14ac:dyDescent="0.25">
      <c r="A761" s="287"/>
      <c r="B761" s="285"/>
      <c r="C761" s="286"/>
      <c r="D761" s="285"/>
      <c r="E761" s="284"/>
      <c r="F761" s="284"/>
      <c r="G761" s="284"/>
      <c r="H761" s="284"/>
      <c r="I761" s="284"/>
      <c r="J761" s="284"/>
      <c r="K761" s="284"/>
      <c r="L761" s="284"/>
      <c r="M761" s="284"/>
      <c r="N761" s="284"/>
      <c r="O761" s="284"/>
      <c r="P761" s="284"/>
      <c r="Q761" s="284"/>
      <c r="R761" s="284"/>
      <c r="S761" s="284"/>
      <c r="T761" s="284"/>
      <c r="U761" s="284"/>
      <c r="V761" s="284"/>
      <c r="W761" s="284"/>
      <c r="X761" s="284"/>
      <c r="Y761" s="284"/>
      <c r="Z761" s="284"/>
    </row>
    <row r="762" spans="1:26" ht="18.75" customHeight="1" x14ac:dyDescent="0.25">
      <c r="A762" s="287"/>
      <c r="B762" s="285"/>
      <c r="C762" s="286"/>
      <c r="D762" s="285"/>
      <c r="E762" s="284"/>
      <c r="F762" s="284"/>
      <c r="G762" s="284"/>
      <c r="H762" s="284"/>
      <c r="I762" s="284"/>
      <c r="J762" s="284"/>
      <c r="K762" s="284"/>
      <c r="L762" s="284"/>
      <c r="M762" s="284"/>
      <c r="N762" s="284"/>
      <c r="O762" s="284"/>
      <c r="P762" s="284"/>
      <c r="Q762" s="284"/>
      <c r="R762" s="284"/>
      <c r="S762" s="284"/>
      <c r="T762" s="284"/>
      <c r="U762" s="284"/>
      <c r="V762" s="284"/>
      <c r="W762" s="284"/>
      <c r="X762" s="284"/>
      <c r="Y762" s="284"/>
      <c r="Z762" s="284"/>
    </row>
    <row r="763" spans="1:26" ht="18.75" customHeight="1" x14ac:dyDescent="0.25">
      <c r="A763" s="287"/>
      <c r="B763" s="285"/>
      <c r="C763" s="286"/>
      <c r="D763" s="285"/>
      <c r="E763" s="284"/>
      <c r="F763" s="284"/>
      <c r="G763" s="284"/>
      <c r="H763" s="284"/>
      <c r="I763" s="284"/>
      <c r="J763" s="284"/>
      <c r="K763" s="284"/>
      <c r="L763" s="284"/>
      <c r="M763" s="284"/>
      <c r="N763" s="284"/>
      <c r="O763" s="284"/>
      <c r="P763" s="284"/>
      <c r="Q763" s="284"/>
      <c r="R763" s="284"/>
      <c r="S763" s="284"/>
      <c r="T763" s="284"/>
      <c r="U763" s="284"/>
      <c r="V763" s="284"/>
      <c r="W763" s="284"/>
      <c r="X763" s="284"/>
      <c r="Y763" s="284"/>
      <c r="Z763" s="284"/>
    </row>
    <row r="764" spans="1:26" ht="18.75" customHeight="1" x14ac:dyDescent="0.25">
      <c r="A764" s="287"/>
      <c r="B764" s="285"/>
      <c r="C764" s="286"/>
      <c r="D764" s="285"/>
      <c r="E764" s="284"/>
      <c r="F764" s="284"/>
      <c r="G764" s="284"/>
      <c r="H764" s="284"/>
      <c r="I764" s="284"/>
      <c r="J764" s="284"/>
      <c r="K764" s="284"/>
      <c r="L764" s="284"/>
      <c r="M764" s="284"/>
      <c r="N764" s="284"/>
      <c r="O764" s="284"/>
      <c r="P764" s="284"/>
      <c r="Q764" s="284"/>
      <c r="R764" s="284"/>
      <c r="S764" s="284"/>
      <c r="T764" s="284"/>
      <c r="U764" s="284"/>
      <c r="V764" s="284"/>
      <c r="W764" s="284"/>
      <c r="X764" s="284"/>
      <c r="Y764" s="284"/>
      <c r="Z764" s="284"/>
    </row>
    <row r="765" spans="1:26" ht="18.75" customHeight="1" x14ac:dyDescent="0.25">
      <c r="A765" s="287"/>
      <c r="B765" s="285"/>
      <c r="C765" s="286"/>
      <c r="D765" s="285"/>
      <c r="E765" s="284"/>
      <c r="F765" s="284"/>
      <c r="G765" s="284"/>
      <c r="H765" s="284"/>
      <c r="I765" s="284"/>
      <c r="J765" s="284"/>
      <c r="K765" s="284"/>
      <c r="L765" s="284"/>
      <c r="M765" s="284"/>
      <c r="N765" s="284"/>
      <c r="O765" s="284"/>
      <c r="P765" s="284"/>
      <c r="Q765" s="284"/>
      <c r="R765" s="284"/>
      <c r="S765" s="284"/>
      <c r="T765" s="284"/>
      <c r="U765" s="284"/>
      <c r="V765" s="284"/>
      <c r="W765" s="284"/>
      <c r="X765" s="284"/>
      <c r="Y765" s="284"/>
      <c r="Z765" s="284"/>
    </row>
    <row r="766" spans="1:26" ht="18.75" customHeight="1" x14ac:dyDescent="0.25">
      <c r="A766" s="287"/>
      <c r="B766" s="285"/>
      <c r="C766" s="286"/>
      <c r="D766" s="285"/>
      <c r="E766" s="284"/>
      <c r="F766" s="284"/>
      <c r="G766" s="284"/>
      <c r="H766" s="284"/>
      <c r="I766" s="284"/>
      <c r="J766" s="284"/>
      <c r="K766" s="284"/>
      <c r="L766" s="284"/>
      <c r="M766" s="284"/>
      <c r="N766" s="284"/>
      <c r="O766" s="284"/>
      <c r="P766" s="284"/>
      <c r="Q766" s="284"/>
      <c r="R766" s="284"/>
      <c r="S766" s="284"/>
      <c r="T766" s="284"/>
      <c r="U766" s="284"/>
      <c r="V766" s="284"/>
      <c r="W766" s="284"/>
      <c r="X766" s="284"/>
      <c r="Y766" s="284"/>
      <c r="Z766" s="284"/>
    </row>
    <row r="767" spans="1:26" ht="18.75" customHeight="1" x14ac:dyDescent="0.25">
      <c r="A767" s="287"/>
      <c r="B767" s="285"/>
      <c r="C767" s="286"/>
      <c r="D767" s="285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284"/>
      <c r="P767" s="284"/>
      <c r="Q767" s="284"/>
      <c r="R767" s="284"/>
      <c r="S767" s="284"/>
      <c r="T767" s="284"/>
      <c r="U767" s="284"/>
      <c r="V767" s="284"/>
      <c r="W767" s="284"/>
      <c r="X767" s="284"/>
      <c r="Y767" s="284"/>
      <c r="Z767" s="284"/>
    </row>
    <row r="768" spans="1:26" ht="18.75" customHeight="1" x14ac:dyDescent="0.25">
      <c r="A768" s="287"/>
      <c r="B768" s="285"/>
      <c r="C768" s="286"/>
      <c r="D768" s="285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284"/>
      <c r="P768" s="284"/>
      <c r="Q768" s="284"/>
      <c r="R768" s="284"/>
      <c r="S768" s="284"/>
      <c r="T768" s="284"/>
      <c r="U768" s="284"/>
      <c r="V768" s="284"/>
      <c r="W768" s="284"/>
      <c r="X768" s="284"/>
      <c r="Y768" s="284"/>
      <c r="Z768" s="284"/>
    </row>
    <row r="769" spans="1:26" ht="18.75" customHeight="1" x14ac:dyDescent="0.25">
      <c r="A769" s="287"/>
      <c r="B769" s="285"/>
      <c r="C769" s="286"/>
      <c r="D769" s="285"/>
      <c r="E769" s="284"/>
      <c r="F769" s="284"/>
      <c r="G769" s="284"/>
      <c r="H769" s="284"/>
      <c r="I769" s="284"/>
      <c r="J769" s="284"/>
      <c r="K769" s="284"/>
      <c r="L769" s="284"/>
      <c r="M769" s="284"/>
      <c r="N769" s="284"/>
      <c r="O769" s="284"/>
      <c r="P769" s="284"/>
      <c r="Q769" s="284"/>
      <c r="R769" s="284"/>
      <c r="S769" s="284"/>
      <c r="T769" s="284"/>
      <c r="U769" s="284"/>
      <c r="V769" s="284"/>
      <c r="W769" s="284"/>
      <c r="X769" s="284"/>
      <c r="Y769" s="284"/>
      <c r="Z769" s="284"/>
    </row>
    <row r="770" spans="1:26" ht="18.75" customHeight="1" x14ac:dyDescent="0.25">
      <c r="A770" s="287"/>
      <c r="B770" s="285"/>
      <c r="C770" s="286"/>
      <c r="D770" s="285"/>
      <c r="E770" s="284"/>
      <c r="F770" s="284"/>
      <c r="G770" s="284"/>
      <c r="H770" s="284"/>
      <c r="I770" s="284"/>
      <c r="J770" s="284"/>
      <c r="K770" s="284"/>
      <c r="L770" s="284"/>
      <c r="M770" s="284"/>
      <c r="N770" s="284"/>
      <c r="O770" s="284"/>
      <c r="P770" s="284"/>
      <c r="Q770" s="284"/>
      <c r="R770" s="284"/>
      <c r="S770" s="284"/>
      <c r="T770" s="284"/>
      <c r="U770" s="284"/>
      <c r="V770" s="284"/>
      <c r="W770" s="284"/>
      <c r="X770" s="284"/>
      <c r="Y770" s="284"/>
      <c r="Z770" s="284"/>
    </row>
    <row r="771" spans="1:26" ht="18.75" customHeight="1" x14ac:dyDescent="0.25">
      <c r="A771" s="287"/>
      <c r="B771" s="285"/>
      <c r="C771" s="286"/>
      <c r="D771" s="285"/>
      <c r="E771" s="284"/>
      <c r="F771" s="284"/>
      <c r="G771" s="284"/>
      <c r="H771" s="284"/>
      <c r="I771" s="284"/>
      <c r="J771" s="284"/>
      <c r="K771" s="284"/>
      <c r="L771" s="284"/>
      <c r="M771" s="284"/>
      <c r="N771" s="284"/>
      <c r="O771" s="284"/>
      <c r="P771" s="284"/>
      <c r="Q771" s="284"/>
      <c r="R771" s="284"/>
      <c r="S771" s="284"/>
      <c r="T771" s="284"/>
      <c r="U771" s="284"/>
      <c r="V771" s="284"/>
      <c r="W771" s="284"/>
      <c r="X771" s="284"/>
      <c r="Y771" s="284"/>
      <c r="Z771" s="284"/>
    </row>
    <row r="772" spans="1:26" ht="18.75" customHeight="1" x14ac:dyDescent="0.25">
      <c r="A772" s="287"/>
      <c r="B772" s="285"/>
      <c r="C772" s="286"/>
      <c r="D772" s="285"/>
      <c r="E772" s="284"/>
      <c r="F772" s="284"/>
      <c r="G772" s="284"/>
      <c r="H772" s="284"/>
      <c r="I772" s="284"/>
      <c r="J772" s="284"/>
      <c r="K772" s="284"/>
      <c r="L772" s="284"/>
      <c r="M772" s="284"/>
      <c r="N772" s="284"/>
      <c r="O772" s="284"/>
      <c r="P772" s="284"/>
      <c r="Q772" s="284"/>
      <c r="R772" s="284"/>
      <c r="S772" s="284"/>
      <c r="T772" s="284"/>
      <c r="U772" s="284"/>
      <c r="V772" s="284"/>
      <c r="W772" s="284"/>
      <c r="X772" s="284"/>
      <c r="Y772" s="284"/>
      <c r="Z772" s="284"/>
    </row>
    <row r="773" spans="1:26" ht="18.75" customHeight="1" x14ac:dyDescent="0.25">
      <c r="A773" s="287"/>
      <c r="B773" s="285"/>
      <c r="C773" s="286"/>
      <c r="D773" s="285"/>
      <c r="E773" s="284"/>
      <c r="F773" s="284"/>
      <c r="G773" s="284"/>
      <c r="H773" s="284"/>
      <c r="I773" s="284"/>
      <c r="J773" s="284"/>
      <c r="K773" s="284"/>
      <c r="L773" s="284"/>
      <c r="M773" s="284"/>
      <c r="N773" s="284"/>
      <c r="O773" s="284"/>
      <c r="P773" s="284"/>
      <c r="Q773" s="284"/>
      <c r="R773" s="284"/>
      <c r="S773" s="284"/>
      <c r="T773" s="284"/>
      <c r="U773" s="284"/>
      <c r="V773" s="284"/>
      <c r="W773" s="284"/>
      <c r="X773" s="284"/>
      <c r="Y773" s="284"/>
      <c r="Z773" s="284"/>
    </row>
    <row r="774" spans="1:26" ht="18.75" customHeight="1" x14ac:dyDescent="0.25">
      <c r="A774" s="287"/>
      <c r="B774" s="285"/>
      <c r="C774" s="286"/>
      <c r="D774" s="285"/>
      <c r="E774" s="284"/>
      <c r="F774" s="284"/>
      <c r="G774" s="284"/>
      <c r="H774" s="284"/>
      <c r="I774" s="284"/>
      <c r="J774" s="284"/>
      <c r="K774" s="284"/>
      <c r="L774" s="284"/>
      <c r="M774" s="284"/>
      <c r="N774" s="284"/>
      <c r="O774" s="284"/>
      <c r="P774" s="284"/>
      <c r="Q774" s="284"/>
      <c r="R774" s="284"/>
      <c r="S774" s="284"/>
      <c r="T774" s="284"/>
      <c r="U774" s="284"/>
      <c r="V774" s="284"/>
      <c r="W774" s="284"/>
      <c r="X774" s="284"/>
      <c r="Y774" s="284"/>
      <c r="Z774" s="284"/>
    </row>
    <row r="775" spans="1:26" ht="18.75" customHeight="1" x14ac:dyDescent="0.25">
      <c r="A775" s="287"/>
      <c r="B775" s="285"/>
      <c r="C775" s="286"/>
      <c r="D775" s="285"/>
      <c r="E775" s="284"/>
      <c r="F775" s="284"/>
      <c r="G775" s="284"/>
      <c r="H775" s="284"/>
      <c r="I775" s="284"/>
      <c r="J775" s="284"/>
      <c r="K775" s="284"/>
      <c r="L775" s="284"/>
      <c r="M775" s="284"/>
      <c r="N775" s="284"/>
      <c r="O775" s="284"/>
      <c r="P775" s="284"/>
      <c r="Q775" s="284"/>
      <c r="R775" s="284"/>
      <c r="S775" s="284"/>
      <c r="T775" s="284"/>
      <c r="U775" s="284"/>
      <c r="V775" s="284"/>
      <c r="W775" s="284"/>
      <c r="X775" s="284"/>
      <c r="Y775" s="284"/>
      <c r="Z775" s="284"/>
    </row>
    <row r="776" spans="1:26" ht="18.75" customHeight="1" x14ac:dyDescent="0.25">
      <c r="A776" s="287"/>
      <c r="B776" s="285"/>
      <c r="C776" s="286"/>
      <c r="D776" s="285"/>
      <c r="E776" s="284"/>
      <c r="F776" s="284"/>
      <c r="G776" s="284"/>
      <c r="H776" s="284"/>
      <c r="I776" s="284"/>
      <c r="J776" s="284"/>
      <c r="K776" s="284"/>
      <c r="L776" s="284"/>
      <c r="M776" s="284"/>
      <c r="N776" s="284"/>
      <c r="O776" s="284"/>
      <c r="P776" s="284"/>
      <c r="Q776" s="284"/>
      <c r="R776" s="284"/>
      <c r="S776" s="284"/>
      <c r="T776" s="284"/>
      <c r="U776" s="284"/>
      <c r="V776" s="284"/>
      <c r="W776" s="284"/>
      <c r="X776" s="284"/>
      <c r="Y776" s="284"/>
      <c r="Z776" s="284"/>
    </row>
    <row r="777" spans="1:26" ht="18.75" customHeight="1" x14ac:dyDescent="0.25">
      <c r="A777" s="287"/>
      <c r="B777" s="285"/>
      <c r="C777" s="286"/>
      <c r="D777" s="285"/>
      <c r="E777" s="284"/>
      <c r="F777" s="284"/>
      <c r="G777" s="284"/>
      <c r="H777" s="284"/>
      <c r="I777" s="284"/>
      <c r="J777" s="284"/>
      <c r="K777" s="284"/>
      <c r="L777" s="284"/>
      <c r="M777" s="284"/>
      <c r="N777" s="284"/>
      <c r="O777" s="284"/>
      <c r="P777" s="284"/>
      <c r="Q777" s="284"/>
      <c r="R777" s="284"/>
      <c r="S777" s="284"/>
      <c r="T777" s="284"/>
      <c r="U777" s="284"/>
      <c r="V777" s="284"/>
      <c r="W777" s="284"/>
      <c r="X777" s="284"/>
      <c r="Y777" s="284"/>
      <c r="Z777" s="284"/>
    </row>
    <row r="778" spans="1:26" ht="18.75" customHeight="1" x14ac:dyDescent="0.25">
      <c r="A778" s="287"/>
      <c r="B778" s="285"/>
      <c r="C778" s="286"/>
      <c r="D778" s="285"/>
      <c r="E778" s="284"/>
      <c r="F778" s="284"/>
      <c r="G778" s="284"/>
      <c r="H778" s="284"/>
      <c r="I778" s="284"/>
      <c r="J778" s="284"/>
      <c r="K778" s="284"/>
      <c r="L778" s="284"/>
      <c r="M778" s="284"/>
      <c r="N778" s="284"/>
      <c r="O778" s="284"/>
      <c r="P778" s="284"/>
      <c r="Q778" s="284"/>
      <c r="R778" s="284"/>
      <c r="S778" s="284"/>
      <c r="T778" s="284"/>
      <c r="U778" s="284"/>
      <c r="V778" s="284"/>
      <c r="W778" s="284"/>
      <c r="X778" s="284"/>
      <c r="Y778" s="284"/>
      <c r="Z778" s="284"/>
    </row>
    <row r="779" spans="1:26" ht="18.75" customHeight="1" x14ac:dyDescent="0.25">
      <c r="A779" s="287"/>
      <c r="B779" s="285"/>
      <c r="C779" s="286"/>
      <c r="D779" s="285"/>
      <c r="E779" s="284"/>
      <c r="F779" s="284"/>
      <c r="G779" s="284"/>
      <c r="H779" s="284"/>
      <c r="I779" s="284"/>
      <c r="J779" s="284"/>
      <c r="K779" s="284"/>
      <c r="L779" s="284"/>
      <c r="M779" s="284"/>
      <c r="N779" s="284"/>
      <c r="O779" s="284"/>
      <c r="P779" s="284"/>
      <c r="Q779" s="284"/>
      <c r="R779" s="284"/>
      <c r="S779" s="284"/>
      <c r="T779" s="284"/>
      <c r="U779" s="284"/>
      <c r="V779" s="284"/>
      <c r="W779" s="284"/>
      <c r="X779" s="284"/>
      <c r="Y779" s="284"/>
      <c r="Z779" s="284"/>
    </row>
    <row r="780" spans="1:26" ht="18.75" customHeight="1" x14ac:dyDescent="0.25">
      <c r="A780" s="287"/>
      <c r="B780" s="285"/>
      <c r="C780" s="286"/>
      <c r="D780" s="285"/>
      <c r="E780" s="284"/>
      <c r="F780" s="284"/>
      <c r="G780" s="284"/>
      <c r="H780" s="284"/>
      <c r="I780" s="284"/>
      <c r="J780" s="284"/>
      <c r="K780" s="284"/>
      <c r="L780" s="284"/>
      <c r="M780" s="284"/>
      <c r="N780" s="284"/>
      <c r="O780" s="284"/>
      <c r="P780" s="284"/>
      <c r="Q780" s="284"/>
      <c r="R780" s="284"/>
      <c r="S780" s="284"/>
      <c r="T780" s="284"/>
      <c r="U780" s="284"/>
      <c r="V780" s="284"/>
      <c r="W780" s="284"/>
      <c r="X780" s="284"/>
      <c r="Y780" s="284"/>
      <c r="Z780" s="284"/>
    </row>
    <row r="781" spans="1:26" ht="18.75" customHeight="1" x14ac:dyDescent="0.25">
      <c r="A781" s="287"/>
      <c r="B781" s="285"/>
      <c r="C781" s="286"/>
      <c r="D781" s="285"/>
      <c r="E781" s="284"/>
      <c r="F781" s="284"/>
      <c r="G781" s="284"/>
      <c r="H781" s="284"/>
      <c r="I781" s="284"/>
      <c r="J781" s="284"/>
      <c r="K781" s="284"/>
      <c r="L781" s="284"/>
      <c r="M781" s="284"/>
      <c r="N781" s="284"/>
      <c r="O781" s="284"/>
      <c r="P781" s="284"/>
      <c r="Q781" s="284"/>
      <c r="R781" s="284"/>
      <c r="S781" s="284"/>
      <c r="T781" s="284"/>
      <c r="U781" s="284"/>
      <c r="V781" s="284"/>
      <c r="W781" s="284"/>
      <c r="X781" s="284"/>
      <c r="Y781" s="284"/>
      <c r="Z781" s="284"/>
    </row>
    <row r="782" spans="1:26" ht="18.75" customHeight="1" x14ac:dyDescent="0.25">
      <c r="A782" s="287"/>
      <c r="B782" s="285"/>
      <c r="C782" s="286"/>
      <c r="D782" s="285"/>
      <c r="E782" s="284"/>
      <c r="F782" s="284"/>
      <c r="G782" s="284"/>
      <c r="H782" s="284"/>
      <c r="I782" s="284"/>
      <c r="J782" s="284"/>
      <c r="K782" s="284"/>
      <c r="L782" s="284"/>
      <c r="M782" s="284"/>
      <c r="N782" s="284"/>
      <c r="O782" s="284"/>
      <c r="P782" s="284"/>
      <c r="Q782" s="284"/>
      <c r="R782" s="284"/>
      <c r="S782" s="284"/>
      <c r="T782" s="284"/>
      <c r="U782" s="284"/>
      <c r="V782" s="284"/>
      <c r="W782" s="284"/>
      <c r="X782" s="284"/>
      <c r="Y782" s="284"/>
      <c r="Z782" s="284"/>
    </row>
    <row r="783" spans="1:26" ht="18.75" customHeight="1" x14ac:dyDescent="0.25">
      <c r="A783" s="287"/>
      <c r="B783" s="285"/>
      <c r="C783" s="286"/>
      <c r="D783" s="285"/>
      <c r="E783" s="284"/>
      <c r="F783" s="284"/>
      <c r="G783" s="284"/>
      <c r="H783" s="284"/>
      <c r="I783" s="284"/>
      <c r="J783" s="284"/>
      <c r="K783" s="284"/>
      <c r="L783" s="284"/>
      <c r="M783" s="284"/>
      <c r="N783" s="284"/>
      <c r="O783" s="284"/>
      <c r="P783" s="284"/>
      <c r="Q783" s="284"/>
      <c r="R783" s="284"/>
      <c r="S783" s="284"/>
      <c r="T783" s="284"/>
      <c r="U783" s="284"/>
      <c r="V783" s="284"/>
      <c r="W783" s="284"/>
      <c r="X783" s="284"/>
      <c r="Y783" s="284"/>
      <c r="Z783" s="284"/>
    </row>
    <row r="784" spans="1:26" ht="18.75" customHeight="1" x14ac:dyDescent="0.25">
      <c r="A784" s="287"/>
      <c r="B784" s="285"/>
      <c r="C784" s="286"/>
      <c r="D784" s="285"/>
      <c r="E784" s="284"/>
      <c r="F784" s="284"/>
      <c r="G784" s="284"/>
      <c r="H784" s="284"/>
      <c r="I784" s="284"/>
      <c r="J784" s="284"/>
      <c r="K784" s="284"/>
      <c r="L784" s="284"/>
      <c r="M784" s="284"/>
      <c r="N784" s="284"/>
      <c r="O784" s="284"/>
      <c r="P784" s="284"/>
      <c r="Q784" s="284"/>
      <c r="R784" s="284"/>
      <c r="S784" s="284"/>
      <c r="T784" s="284"/>
      <c r="U784" s="284"/>
      <c r="V784" s="284"/>
      <c r="W784" s="284"/>
      <c r="X784" s="284"/>
      <c r="Y784" s="284"/>
      <c r="Z784" s="284"/>
    </row>
    <row r="785" spans="1:26" ht="18.75" customHeight="1" x14ac:dyDescent="0.25">
      <c r="A785" s="287"/>
      <c r="B785" s="285"/>
      <c r="C785" s="286"/>
      <c r="D785" s="285"/>
      <c r="E785" s="284"/>
      <c r="F785" s="284"/>
      <c r="G785" s="284"/>
      <c r="H785" s="284"/>
      <c r="I785" s="284"/>
      <c r="J785" s="284"/>
      <c r="K785" s="284"/>
      <c r="L785" s="284"/>
      <c r="M785" s="284"/>
      <c r="N785" s="284"/>
      <c r="O785" s="284"/>
      <c r="P785" s="284"/>
      <c r="Q785" s="284"/>
      <c r="R785" s="284"/>
      <c r="S785" s="284"/>
      <c r="T785" s="284"/>
      <c r="U785" s="284"/>
      <c r="V785" s="284"/>
      <c r="W785" s="284"/>
      <c r="X785" s="284"/>
      <c r="Y785" s="284"/>
      <c r="Z785" s="284"/>
    </row>
    <row r="786" spans="1:26" ht="18.75" customHeight="1" x14ac:dyDescent="0.25">
      <c r="A786" s="287"/>
      <c r="B786" s="285"/>
      <c r="C786" s="286"/>
      <c r="D786" s="285"/>
      <c r="E786" s="284"/>
      <c r="F786" s="284"/>
      <c r="G786" s="284"/>
      <c r="H786" s="284"/>
      <c r="I786" s="284"/>
      <c r="J786" s="284"/>
      <c r="K786" s="284"/>
      <c r="L786" s="284"/>
      <c r="M786" s="284"/>
      <c r="N786" s="284"/>
      <c r="O786" s="284"/>
      <c r="P786" s="284"/>
      <c r="Q786" s="284"/>
      <c r="R786" s="284"/>
      <c r="S786" s="284"/>
      <c r="T786" s="284"/>
      <c r="U786" s="284"/>
      <c r="V786" s="284"/>
      <c r="W786" s="284"/>
      <c r="X786" s="284"/>
      <c r="Y786" s="284"/>
      <c r="Z786" s="284"/>
    </row>
    <row r="787" spans="1:26" ht="18.75" customHeight="1" x14ac:dyDescent="0.25">
      <c r="A787" s="287"/>
      <c r="B787" s="285"/>
      <c r="C787" s="286"/>
      <c r="D787" s="285"/>
      <c r="E787" s="284"/>
      <c r="F787" s="284"/>
      <c r="G787" s="284"/>
      <c r="H787" s="284"/>
      <c r="I787" s="284"/>
      <c r="J787" s="284"/>
      <c r="K787" s="284"/>
      <c r="L787" s="284"/>
      <c r="M787" s="284"/>
      <c r="N787" s="284"/>
      <c r="O787" s="284"/>
      <c r="P787" s="284"/>
      <c r="Q787" s="284"/>
      <c r="R787" s="284"/>
      <c r="S787" s="284"/>
      <c r="T787" s="284"/>
      <c r="U787" s="284"/>
      <c r="V787" s="284"/>
      <c r="W787" s="284"/>
      <c r="X787" s="284"/>
      <c r="Y787" s="284"/>
      <c r="Z787" s="284"/>
    </row>
    <row r="788" spans="1:26" ht="18.75" customHeight="1" x14ac:dyDescent="0.25">
      <c r="A788" s="287"/>
      <c r="B788" s="285"/>
      <c r="C788" s="286"/>
      <c r="D788" s="285"/>
      <c r="E788" s="284"/>
      <c r="F788" s="284"/>
      <c r="G788" s="284"/>
      <c r="H788" s="284"/>
      <c r="I788" s="284"/>
      <c r="J788" s="284"/>
      <c r="K788" s="284"/>
      <c r="L788" s="284"/>
      <c r="M788" s="284"/>
      <c r="N788" s="284"/>
      <c r="O788" s="284"/>
      <c r="P788" s="284"/>
      <c r="Q788" s="284"/>
      <c r="R788" s="284"/>
      <c r="S788" s="284"/>
      <c r="T788" s="284"/>
      <c r="U788" s="284"/>
      <c r="V788" s="284"/>
      <c r="W788" s="284"/>
      <c r="X788" s="284"/>
      <c r="Y788" s="284"/>
      <c r="Z788" s="284"/>
    </row>
    <row r="789" spans="1:26" ht="18.75" customHeight="1" x14ac:dyDescent="0.25">
      <c r="A789" s="287"/>
      <c r="B789" s="285"/>
      <c r="C789" s="286"/>
      <c r="D789" s="285"/>
      <c r="E789" s="284"/>
      <c r="F789" s="284"/>
      <c r="G789" s="284"/>
      <c r="H789" s="284"/>
      <c r="I789" s="284"/>
      <c r="J789" s="284"/>
      <c r="K789" s="284"/>
      <c r="L789" s="284"/>
      <c r="M789" s="284"/>
      <c r="N789" s="284"/>
      <c r="O789" s="284"/>
      <c r="P789" s="284"/>
      <c r="Q789" s="284"/>
      <c r="R789" s="284"/>
      <c r="S789" s="284"/>
      <c r="T789" s="284"/>
      <c r="U789" s="284"/>
      <c r="V789" s="284"/>
      <c r="W789" s="284"/>
      <c r="X789" s="284"/>
      <c r="Y789" s="284"/>
      <c r="Z789" s="284"/>
    </row>
    <row r="790" spans="1:26" ht="18.75" customHeight="1" x14ac:dyDescent="0.25">
      <c r="A790" s="287"/>
      <c r="B790" s="285"/>
      <c r="C790" s="286"/>
      <c r="D790" s="285"/>
      <c r="E790" s="284"/>
      <c r="F790" s="284"/>
      <c r="G790" s="284"/>
      <c r="H790" s="284"/>
      <c r="I790" s="284"/>
      <c r="J790" s="284"/>
      <c r="K790" s="284"/>
      <c r="L790" s="284"/>
      <c r="M790" s="284"/>
      <c r="N790" s="284"/>
      <c r="O790" s="284"/>
      <c r="P790" s="284"/>
      <c r="Q790" s="284"/>
      <c r="R790" s="284"/>
      <c r="S790" s="284"/>
      <c r="T790" s="284"/>
      <c r="U790" s="284"/>
      <c r="V790" s="284"/>
      <c r="W790" s="284"/>
      <c r="X790" s="284"/>
      <c r="Y790" s="284"/>
      <c r="Z790" s="284"/>
    </row>
    <row r="791" spans="1:26" ht="18.75" customHeight="1" x14ac:dyDescent="0.25">
      <c r="A791" s="287"/>
      <c r="B791" s="285"/>
      <c r="C791" s="286"/>
      <c r="D791" s="285"/>
      <c r="E791" s="284"/>
      <c r="F791" s="284"/>
      <c r="G791" s="284"/>
      <c r="H791" s="284"/>
      <c r="I791" s="284"/>
      <c r="J791" s="284"/>
      <c r="K791" s="284"/>
      <c r="L791" s="284"/>
      <c r="M791" s="284"/>
      <c r="N791" s="284"/>
      <c r="O791" s="284"/>
      <c r="P791" s="284"/>
      <c r="Q791" s="284"/>
      <c r="R791" s="284"/>
      <c r="S791" s="284"/>
      <c r="T791" s="284"/>
      <c r="U791" s="284"/>
      <c r="V791" s="284"/>
      <c r="W791" s="284"/>
      <c r="X791" s="284"/>
      <c r="Y791" s="284"/>
      <c r="Z791" s="284"/>
    </row>
    <row r="792" spans="1:26" ht="18.75" customHeight="1" x14ac:dyDescent="0.25">
      <c r="A792" s="287"/>
      <c r="B792" s="285"/>
      <c r="C792" s="286"/>
      <c r="D792" s="285"/>
      <c r="E792" s="284"/>
      <c r="F792" s="284"/>
      <c r="G792" s="284"/>
      <c r="H792" s="284"/>
      <c r="I792" s="284"/>
      <c r="J792" s="284"/>
      <c r="K792" s="284"/>
      <c r="L792" s="284"/>
      <c r="M792" s="284"/>
      <c r="N792" s="284"/>
      <c r="O792" s="284"/>
      <c r="P792" s="284"/>
      <c r="Q792" s="284"/>
      <c r="R792" s="284"/>
      <c r="S792" s="284"/>
      <c r="T792" s="284"/>
      <c r="U792" s="284"/>
      <c r="V792" s="284"/>
      <c r="W792" s="284"/>
      <c r="X792" s="284"/>
      <c r="Y792" s="284"/>
      <c r="Z792" s="284"/>
    </row>
    <row r="793" spans="1:26" ht="18.75" customHeight="1" x14ac:dyDescent="0.25">
      <c r="A793" s="287"/>
      <c r="B793" s="285"/>
      <c r="C793" s="286"/>
      <c r="D793" s="285"/>
      <c r="E793" s="284"/>
      <c r="F793" s="284"/>
      <c r="G793" s="284"/>
      <c r="H793" s="284"/>
      <c r="I793" s="284"/>
      <c r="J793" s="284"/>
      <c r="K793" s="284"/>
      <c r="L793" s="284"/>
      <c r="M793" s="284"/>
      <c r="N793" s="284"/>
      <c r="O793" s="284"/>
      <c r="P793" s="284"/>
      <c r="Q793" s="284"/>
      <c r="R793" s="284"/>
      <c r="S793" s="284"/>
      <c r="T793" s="284"/>
      <c r="U793" s="284"/>
      <c r="V793" s="284"/>
      <c r="W793" s="284"/>
      <c r="X793" s="284"/>
      <c r="Y793" s="284"/>
      <c r="Z793" s="284"/>
    </row>
    <row r="794" spans="1:26" ht="18.75" customHeight="1" x14ac:dyDescent="0.25">
      <c r="A794" s="287"/>
      <c r="B794" s="285"/>
      <c r="C794" s="286"/>
      <c r="D794" s="285"/>
      <c r="E794" s="284"/>
      <c r="F794" s="284"/>
      <c r="G794" s="284"/>
      <c r="H794" s="284"/>
      <c r="I794" s="284"/>
      <c r="J794" s="284"/>
      <c r="K794" s="284"/>
      <c r="L794" s="284"/>
      <c r="M794" s="284"/>
      <c r="N794" s="284"/>
      <c r="O794" s="284"/>
      <c r="P794" s="284"/>
      <c r="Q794" s="284"/>
      <c r="R794" s="284"/>
      <c r="S794" s="284"/>
      <c r="T794" s="284"/>
      <c r="U794" s="284"/>
      <c r="V794" s="284"/>
      <c r="W794" s="284"/>
      <c r="X794" s="284"/>
      <c r="Y794" s="284"/>
      <c r="Z794" s="284"/>
    </row>
    <row r="795" spans="1:26" ht="18.75" customHeight="1" x14ac:dyDescent="0.25">
      <c r="A795" s="287"/>
      <c r="B795" s="285"/>
      <c r="C795" s="286"/>
      <c r="D795" s="285"/>
      <c r="E795" s="284"/>
      <c r="F795" s="284"/>
      <c r="G795" s="284"/>
      <c r="H795" s="284"/>
      <c r="I795" s="284"/>
      <c r="J795" s="284"/>
      <c r="K795" s="284"/>
      <c r="L795" s="284"/>
      <c r="M795" s="284"/>
      <c r="N795" s="284"/>
      <c r="O795" s="284"/>
      <c r="P795" s="284"/>
      <c r="Q795" s="284"/>
      <c r="R795" s="284"/>
      <c r="S795" s="284"/>
      <c r="T795" s="284"/>
      <c r="U795" s="284"/>
      <c r="V795" s="284"/>
      <c r="W795" s="284"/>
      <c r="X795" s="284"/>
      <c r="Y795" s="284"/>
      <c r="Z795" s="284"/>
    </row>
    <row r="796" spans="1:26" ht="18.75" customHeight="1" x14ac:dyDescent="0.25">
      <c r="A796" s="287"/>
      <c r="B796" s="285"/>
      <c r="C796" s="286"/>
      <c r="D796" s="285"/>
      <c r="E796" s="284"/>
      <c r="F796" s="284"/>
      <c r="G796" s="284"/>
      <c r="H796" s="284"/>
      <c r="I796" s="284"/>
      <c r="J796" s="284"/>
      <c r="K796" s="284"/>
      <c r="L796" s="284"/>
      <c r="M796" s="284"/>
      <c r="N796" s="284"/>
      <c r="O796" s="284"/>
      <c r="P796" s="284"/>
      <c r="Q796" s="284"/>
      <c r="R796" s="284"/>
      <c r="S796" s="284"/>
      <c r="T796" s="284"/>
      <c r="U796" s="284"/>
      <c r="V796" s="284"/>
      <c r="W796" s="284"/>
      <c r="X796" s="284"/>
      <c r="Y796" s="284"/>
      <c r="Z796" s="284"/>
    </row>
    <row r="797" spans="1:26" ht="18.75" customHeight="1" x14ac:dyDescent="0.25">
      <c r="A797" s="287"/>
      <c r="B797" s="285"/>
      <c r="C797" s="286"/>
      <c r="D797" s="285"/>
      <c r="E797" s="284"/>
      <c r="F797" s="284"/>
      <c r="G797" s="284"/>
      <c r="H797" s="284"/>
      <c r="I797" s="284"/>
      <c r="J797" s="284"/>
      <c r="K797" s="284"/>
      <c r="L797" s="284"/>
      <c r="M797" s="284"/>
      <c r="N797" s="284"/>
      <c r="O797" s="284"/>
      <c r="P797" s="284"/>
      <c r="Q797" s="284"/>
      <c r="R797" s="284"/>
      <c r="S797" s="284"/>
      <c r="T797" s="284"/>
      <c r="U797" s="284"/>
      <c r="V797" s="284"/>
      <c r="W797" s="284"/>
      <c r="X797" s="284"/>
      <c r="Y797" s="284"/>
      <c r="Z797" s="284"/>
    </row>
    <row r="798" spans="1:26" ht="18.75" customHeight="1" x14ac:dyDescent="0.25">
      <c r="A798" s="287"/>
      <c r="B798" s="285"/>
      <c r="C798" s="286"/>
      <c r="D798" s="285"/>
      <c r="E798" s="284"/>
      <c r="F798" s="284"/>
      <c r="G798" s="284"/>
      <c r="H798" s="284"/>
      <c r="I798" s="284"/>
      <c r="J798" s="284"/>
      <c r="K798" s="284"/>
      <c r="L798" s="284"/>
      <c r="M798" s="284"/>
      <c r="N798" s="284"/>
      <c r="O798" s="284"/>
      <c r="P798" s="284"/>
      <c r="Q798" s="284"/>
      <c r="R798" s="284"/>
      <c r="S798" s="284"/>
      <c r="T798" s="284"/>
      <c r="U798" s="284"/>
      <c r="V798" s="284"/>
      <c r="W798" s="284"/>
      <c r="X798" s="284"/>
      <c r="Y798" s="284"/>
      <c r="Z798" s="284"/>
    </row>
    <row r="799" spans="1:26" ht="18.75" customHeight="1" x14ac:dyDescent="0.25">
      <c r="A799" s="287"/>
      <c r="B799" s="285"/>
      <c r="C799" s="286"/>
      <c r="D799" s="285"/>
      <c r="E799" s="284"/>
      <c r="F799" s="284"/>
      <c r="G799" s="284"/>
      <c r="H799" s="284"/>
      <c r="I799" s="284"/>
      <c r="J799" s="284"/>
      <c r="K799" s="284"/>
      <c r="L799" s="284"/>
      <c r="M799" s="284"/>
      <c r="N799" s="284"/>
      <c r="O799" s="284"/>
      <c r="P799" s="284"/>
      <c r="Q799" s="284"/>
      <c r="R799" s="284"/>
      <c r="S799" s="284"/>
      <c r="T799" s="284"/>
      <c r="U799" s="284"/>
      <c r="V799" s="284"/>
      <c r="W799" s="284"/>
      <c r="X799" s="284"/>
      <c r="Y799" s="284"/>
      <c r="Z799" s="284"/>
    </row>
    <row r="800" spans="1:26" ht="18.75" customHeight="1" x14ac:dyDescent="0.25">
      <c r="A800" s="287"/>
      <c r="B800" s="285"/>
      <c r="C800" s="286"/>
      <c r="D800" s="285"/>
      <c r="E800" s="284"/>
      <c r="F800" s="284"/>
      <c r="G800" s="284"/>
      <c r="H800" s="284"/>
      <c r="I800" s="284"/>
      <c r="J800" s="284"/>
      <c r="K800" s="284"/>
      <c r="L800" s="284"/>
      <c r="M800" s="284"/>
      <c r="N800" s="284"/>
      <c r="O800" s="284"/>
      <c r="P800" s="284"/>
      <c r="Q800" s="284"/>
      <c r="R800" s="284"/>
      <c r="S800" s="284"/>
      <c r="T800" s="284"/>
      <c r="U800" s="284"/>
      <c r="V800" s="284"/>
      <c r="W800" s="284"/>
      <c r="X800" s="284"/>
      <c r="Y800" s="284"/>
      <c r="Z800" s="284"/>
    </row>
    <row r="801" spans="1:26" ht="18.75" customHeight="1" x14ac:dyDescent="0.25">
      <c r="A801" s="287"/>
      <c r="B801" s="285"/>
      <c r="C801" s="286"/>
      <c r="D801" s="285"/>
      <c r="E801" s="284"/>
      <c r="F801" s="284"/>
      <c r="G801" s="284"/>
      <c r="H801" s="284"/>
      <c r="I801" s="284"/>
      <c r="J801" s="284"/>
      <c r="K801" s="284"/>
      <c r="L801" s="284"/>
      <c r="M801" s="284"/>
      <c r="N801" s="284"/>
      <c r="O801" s="284"/>
      <c r="P801" s="284"/>
      <c r="Q801" s="284"/>
      <c r="R801" s="284"/>
      <c r="S801" s="284"/>
      <c r="T801" s="284"/>
      <c r="U801" s="284"/>
      <c r="V801" s="284"/>
      <c r="W801" s="284"/>
      <c r="X801" s="284"/>
      <c r="Y801" s="284"/>
      <c r="Z801" s="284"/>
    </row>
    <row r="802" spans="1:26" ht="18.75" customHeight="1" x14ac:dyDescent="0.25">
      <c r="A802" s="287"/>
      <c r="B802" s="285"/>
      <c r="C802" s="286"/>
      <c r="D802" s="285"/>
      <c r="E802" s="284"/>
      <c r="F802" s="284"/>
      <c r="G802" s="284"/>
      <c r="H802" s="284"/>
      <c r="I802" s="284"/>
      <c r="J802" s="284"/>
      <c r="K802" s="284"/>
      <c r="L802" s="284"/>
      <c r="M802" s="284"/>
      <c r="N802" s="284"/>
      <c r="O802" s="284"/>
      <c r="P802" s="284"/>
      <c r="Q802" s="284"/>
      <c r="R802" s="284"/>
      <c r="S802" s="284"/>
      <c r="T802" s="284"/>
      <c r="U802" s="284"/>
      <c r="V802" s="284"/>
      <c r="W802" s="284"/>
      <c r="X802" s="284"/>
      <c r="Y802" s="284"/>
      <c r="Z802" s="284"/>
    </row>
    <row r="803" spans="1:26" ht="18.75" customHeight="1" x14ac:dyDescent="0.25">
      <c r="A803" s="287"/>
      <c r="B803" s="285"/>
      <c r="C803" s="286"/>
      <c r="D803" s="285"/>
      <c r="E803" s="284"/>
      <c r="F803" s="284"/>
      <c r="G803" s="284"/>
      <c r="H803" s="284"/>
      <c r="I803" s="284"/>
      <c r="J803" s="284"/>
      <c r="K803" s="284"/>
      <c r="L803" s="284"/>
      <c r="M803" s="284"/>
      <c r="N803" s="284"/>
      <c r="O803" s="284"/>
      <c r="P803" s="284"/>
      <c r="Q803" s="284"/>
      <c r="R803" s="284"/>
      <c r="S803" s="284"/>
      <c r="T803" s="284"/>
      <c r="U803" s="284"/>
      <c r="V803" s="284"/>
      <c r="W803" s="284"/>
      <c r="X803" s="284"/>
      <c r="Y803" s="284"/>
      <c r="Z803" s="284"/>
    </row>
    <row r="804" spans="1:26" ht="18.75" customHeight="1" x14ac:dyDescent="0.25">
      <c r="A804" s="287"/>
      <c r="B804" s="285"/>
      <c r="C804" s="286"/>
      <c r="D804" s="285"/>
      <c r="E804" s="284"/>
      <c r="F804" s="284"/>
      <c r="G804" s="284"/>
      <c r="H804" s="284"/>
      <c r="I804" s="284"/>
      <c r="J804" s="284"/>
      <c r="K804" s="284"/>
      <c r="L804" s="284"/>
      <c r="M804" s="284"/>
      <c r="N804" s="284"/>
      <c r="O804" s="284"/>
      <c r="P804" s="284"/>
      <c r="Q804" s="284"/>
      <c r="R804" s="284"/>
      <c r="S804" s="284"/>
      <c r="T804" s="284"/>
      <c r="U804" s="284"/>
      <c r="V804" s="284"/>
      <c r="W804" s="284"/>
      <c r="X804" s="284"/>
      <c r="Y804" s="284"/>
      <c r="Z804" s="284"/>
    </row>
    <row r="805" spans="1:26" ht="18.75" customHeight="1" x14ac:dyDescent="0.25">
      <c r="A805" s="287"/>
      <c r="B805" s="285"/>
      <c r="C805" s="286"/>
      <c r="D805" s="285"/>
      <c r="E805" s="284"/>
      <c r="F805" s="284"/>
      <c r="G805" s="284"/>
      <c r="H805" s="284"/>
      <c r="I805" s="284"/>
      <c r="J805" s="284"/>
      <c r="K805" s="284"/>
      <c r="L805" s="284"/>
      <c r="M805" s="284"/>
      <c r="N805" s="284"/>
      <c r="O805" s="284"/>
      <c r="P805" s="284"/>
      <c r="Q805" s="284"/>
      <c r="R805" s="284"/>
      <c r="S805" s="284"/>
      <c r="T805" s="284"/>
      <c r="U805" s="284"/>
      <c r="V805" s="284"/>
      <c r="W805" s="284"/>
      <c r="X805" s="284"/>
      <c r="Y805" s="284"/>
      <c r="Z805" s="284"/>
    </row>
    <row r="806" spans="1:26" ht="18.75" customHeight="1" x14ac:dyDescent="0.25">
      <c r="A806" s="287"/>
      <c r="B806" s="285"/>
      <c r="C806" s="286"/>
      <c r="D806" s="285"/>
      <c r="E806" s="284"/>
      <c r="F806" s="284"/>
      <c r="G806" s="284"/>
      <c r="H806" s="284"/>
      <c r="I806" s="284"/>
      <c r="J806" s="284"/>
      <c r="K806" s="284"/>
      <c r="L806" s="284"/>
      <c r="M806" s="284"/>
      <c r="N806" s="284"/>
      <c r="O806" s="284"/>
      <c r="P806" s="284"/>
      <c r="Q806" s="284"/>
      <c r="R806" s="284"/>
      <c r="S806" s="284"/>
      <c r="T806" s="284"/>
      <c r="U806" s="284"/>
      <c r="V806" s="284"/>
      <c r="W806" s="284"/>
      <c r="X806" s="284"/>
      <c r="Y806" s="284"/>
      <c r="Z806" s="284"/>
    </row>
    <row r="807" spans="1:26" ht="18.75" customHeight="1" x14ac:dyDescent="0.25">
      <c r="A807" s="287"/>
      <c r="B807" s="285"/>
      <c r="C807" s="286"/>
      <c r="D807" s="285"/>
      <c r="E807" s="284"/>
      <c r="F807" s="284"/>
      <c r="G807" s="284"/>
      <c r="H807" s="284"/>
      <c r="I807" s="284"/>
      <c r="J807" s="284"/>
      <c r="K807" s="284"/>
      <c r="L807" s="284"/>
      <c r="M807" s="284"/>
      <c r="N807" s="284"/>
      <c r="O807" s="284"/>
      <c r="P807" s="284"/>
      <c r="Q807" s="284"/>
      <c r="R807" s="284"/>
      <c r="S807" s="284"/>
      <c r="T807" s="284"/>
      <c r="U807" s="284"/>
      <c r="V807" s="284"/>
      <c r="W807" s="284"/>
      <c r="X807" s="284"/>
      <c r="Y807" s="284"/>
      <c r="Z807" s="284"/>
    </row>
    <row r="808" spans="1:26" ht="18.75" customHeight="1" x14ac:dyDescent="0.25">
      <c r="A808" s="287"/>
      <c r="B808" s="285"/>
      <c r="C808" s="286"/>
      <c r="D808" s="285"/>
      <c r="E808" s="284"/>
      <c r="F808" s="284"/>
      <c r="G808" s="284"/>
      <c r="H808" s="284"/>
      <c r="I808" s="284"/>
      <c r="J808" s="284"/>
      <c r="K808" s="284"/>
      <c r="L808" s="284"/>
      <c r="M808" s="284"/>
      <c r="N808" s="284"/>
      <c r="O808" s="284"/>
      <c r="P808" s="284"/>
      <c r="Q808" s="284"/>
      <c r="R808" s="284"/>
      <c r="S808" s="284"/>
      <c r="T808" s="284"/>
      <c r="U808" s="284"/>
      <c r="V808" s="284"/>
      <c r="W808" s="284"/>
      <c r="X808" s="284"/>
      <c r="Y808" s="284"/>
      <c r="Z808" s="284"/>
    </row>
    <row r="809" spans="1:26" ht="18.75" customHeight="1" x14ac:dyDescent="0.25">
      <c r="A809" s="287"/>
      <c r="B809" s="285"/>
      <c r="C809" s="286"/>
      <c r="D809" s="285"/>
      <c r="E809" s="284"/>
      <c r="F809" s="284"/>
      <c r="G809" s="284"/>
      <c r="H809" s="284"/>
      <c r="I809" s="284"/>
      <c r="J809" s="284"/>
      <c r="K809" s="284"/>
      <c r="L809" s="284"/>
      <c r="M809" s="284"/>
      <c r="N809" s="284"/>
      <c r="O809" s="284"/>
      <c r="P809" s="284"/>
      <c r="Q809" s="284"/>
      <c r="R809" s="284"/>
      <c r="S809" s="284"/>
      <c r="T809" s="284"/>
      <c r="U809" s="284"/>
      <c r="V809" s="284"/>
      <c r="W809" s="284"/>
      <c r="X809" s="284"/>
      <c r="Y809" s="284"/>
      <c r="Z809" s="284"/>
    </row>
    <row r="810" spans="1:26" ht="18.75" customHeight="1" x14ac:dyDescent="0.25">
      <c r="A810" s="287"/>
      <c r="B810" s="285"/>
      <c r="C810" s="286"/>
      <c r="D810" s="285"/>
      <c r="E810" s="284"/>
      <c r="F810" s="284"/>
      <c r="G810" s="284"/>
      <c r="H810" s="284"/>
      <c r="I810" s="284"/>
      <c r="J810" s="284"/>
      <c r="K810" s="284"/>
      <c r="L810" s="284"/>
      <c r="M810" s="284"/>
      <c r="N810" s="284"/>
      <c r="O810" s="284"/>
      <c r="P810" s="284"/>
      <c r="Q810" s="284"/>
      <c r="R810" s="284"/>
      <c r="S810" s="284"/>
      <c r="T810" s="284"/>
      <c r="U810" s="284"/>
      <c r="V810" s="284"/>
      <c r="W810" s="284"/>
      <c r="X810" s="284"/>
      <c r="Y810" s="284"/>
      <c r="Z810" s="284"/>
    </row>
    <row r="811" spans="1:26" ht="18.75" customHeight="1" x14ac:dyDescent="0.25">
      <c r="A811" s="287"/>
      <c r="B811" s="285"/>
      <c r="C811" s="286"/>
      <c r="D811" s="285"/>
      <c r="E811" s="284"/>
      <c r="F811" s="284"/>
      <c r="G811" s="284"/>
      <c r="H811" s="284"/>
      <c r="I811" s="284"/>
      <c r="J811" s="284"/>
      <c r="K811" s="284"/>
      <c r="L811" s="284"/>
      <c r="M811" s="284"/>
      <c r="N811" s="284"/>
      <c r="O811" s="284"/>
      <c r="P811" s="284"/>
      <c r="Q811" s="284"/>
      <c r="R811" s="284"/>
      <c r="S811" s="284"/>
      <c r="T811" s="284"/>
      <c r="U811" s="284"/>
      <c r="V811" s="284"/>
      <c r="W811" s="284"/>
      <c r="X811" s="284"/>
      <c r="Y811" s="284"/>
      <c r="Z811" s="284"/>
    </row>
    <row r="812" spans="1:26" ht="18.75" customHeight="1" x14ac:dyDescent="0.25">
      <c r="A812" s="287"/>
      <c r="B812" s="285"/>
      <c r="C812" s="286"/>
      <c r="D812" s="285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4"/>
      <c r="U812" s="284"/>
      <c r="V812" s="284"/>
      <c r="W812" s="284"/>
      <c r="X812" s="284"/>
      <c r="Y812" s="284"/>
      <c r="Z812" s="284"/>
    </row>
    <row r="813" spans="1:26" ht="18.75" customHeight="1" x14ac:dyDescent="0.25">
      <c r="A813" s="287"/>
      <c r="B813" s="285"/>
      <c r="C813" s="286"/>
      <c r="D813" s="285"/>
      <c r="E813" s="284"/>
      <c r="F813" s="284"/>
      <c r="G813" s="284"/>
      <c r="H813" s="284"/>
      <c r="I813" s="284"/>
      <c r="J813" s="284"/>
      <c r="K813" s="284"/>
      <c r="L813" s="284"/>
      <c r="M813" s="284"/>
      <c r="N813" s="284"/>
      <c r="O813" s="284"/>
      <c r="P813" s="284"/>
      <c r="Q813" s="284"/>
      <c r="R813" s="284"/>
      <c r="S813" s="284"/>
      <c r="T813" s="284"/>
      <c r="U813" s="284"/>
      <c r="V813" s="284"/>
      <c r="W813" s="284"/>
      <c r="X813" s="284"/>
      <c r="Y813" s="284"/>
      <c r="Z813" s="284"/>
    </row>
    <row r="814" spans="1:26" ht="18.75" customHeight="1" x14ac:dyDescent="0.25">
      <c r="A814" s="287"/>
      <c r="B814" s="285"/>
      <c r="C814" s="286"/>
      <c r="D814" s="285"/>
      <c r="E814" s="284"/>
      <c r="F814" s="284"/>
      <c r="G814" s="284"/>
      <c r="H814" s="284"/>
      <c r="I814" s="284"/>
      <c r="J814" s="284"/>
      <c r="K814" s="284"/>
      <c r="L814" s="284"/>
      <c r="M814" s="284"/>
      <c r="N814" s="284"/>
      <c r="O814" s="284"/>
      <c r="P814" s="284"/>
      <c r="Q814" s="284"/>
      <c r="R814" s="284"/>
      <c r="S814" s="284"/>
      <c r="T814" s="284"/>
      <c r="U814" s="284"/>
      <c r="V814" s="284"/>
      <c r="W814" s="284"/>
      <c r="X814" s="284"/>
      <c r="Y814" s="284"/>
      <c r="Z814" s="284"/>
    </row>
    <row r="815" spans="1:26" ht="18.75" customHeight="1" x14ac:dyDescent="0.25">
      <c r="A815" s="287"/>
      <c r="B815" s="285"/>
      <c r="C815" s="286"/>
      <c r="D815" s="285"/>
      <c r="E815" s="284"/>
      <c r="F815" s="284"/>
      <c r="G815" s="284"/>
      <c r="H815" s="284"/>
      <c r="I815" s="284"/>
      <c r="J815" s="284"/>
      <c r="K815" s="284"/>
      <c r="L815" s="284"/>
      <c r="M815" s="284"/>
      <c r="N815" s="284"/>
      <c r="O815" s="284"/>
      <c r="P815" s="284"/>
      <c r="Q815" s="284"/>
      <c r="R815" s="284"/>
      <c r="S815" s="284"/>
      <c r="T815" s="284"/>
      <c r="U815" s="284"/>
      <c r="V815" s="284"/>
      <c r="W815" s="284"/>
      <c r="X815" s="284"/>
      <c r="Y815" s="284"/>
      <c r="Z815" s="284"/>
    </row>
    <row r="816" spans="1:26" ht="18.75" customHeight="1" x14ac:dyDescent="0.25">
      <c r="A816" s="287"/>
      <c r="B816" s="285"/>
      <c r="C816" s="286"/>
      <c r="D816" s="285"/>
      <c r="E816" s="284"/>
      <c r="F816" s="284"/>
      <c r="G816" s="284"/>
      <c r="H816" s="284"/>
      <c r="I816" s="284"/>
      <c r="J816" s="284"/>
      <c r="K816" s="284"/>
      <c r="L816" s="284"/>
      <c r="M816" s="284"/>
      <c r="N816" s="284"/>
      <c r="O816" s="284"/>
      <c r="P816" s="284"/>
      <c r="Q816" s="284"/>
      <c r="R816" s="284"/>
      <c r="S816" s="284"/>
      <c r="T816" s="284"/>
      <c r="U816" s="284"/>
      <c r="V816" s="284"/>
      <c r="W816" s="284"/>
      <c r="X816" s="284"/>
      <c r="Y816" s="284"/>
      <c r="Z816" s="284"/>
    </row>
    <row r="817" spans="1:26" ht="18.75" customHeight="1" x14ac:dyDescent="0.25">
      <c r="A817" s="287"/>
      <c r="B817" s="285"/>
      <c r="C817" s="286"/>
      <c r="D817" s="285"/>
      <c r="E817" s="284"/>
      <c r="F817" s="284"/>
      <c r="G817" s="284"/>
      <c r="H817" s="284"/>
      <c r="I817" s="284"/>
      <c r="J817" s="284"/>
      <c r="K817" s="284"/>
      <c r="L817" s="284"/>
      <c r="M817" s="284"/>
      <c r="N817" s="284"/>
      <c r="O817" s="284"/>
      <c r="P817" s="284"/>
      <c r="Q817" s="284"/>
      <c r="R817" s="284"/>
      <c r="S817" s="284"/>
      <c r="T817" s="284"/>
      <c r="U817" s="284"/>
      <c r="V817" s="284"/>
      <c r="W817" s="284"/>
      <c r="X817" s="284"/>
      <c r="Y817" s="284"/>
      <c r="Z817" s="284"/>
    </row>
    <row r="818" spans="1:26" ht="18.75" customHeight="1" x14ac:dyDescent="0.25">
      <c r="A818" s="287"/>
      <c r="B818" s="285"/>
      <c r="C818" s="286"/>
      <c r="D818" s="285"/>
      <c r="E818" s="284"/>
      <c r="F818" s="284"/>
      <c r="G818" s="284"/>
      <c r="H818" s="284"/>
      <c r="I818" s="284"/>
      <c r="J818" s="284"/>
      <c r="K818" s="284"/>
      <c r="L818" s="284"/>
      <c r="M818" s="284"/>
      <c r="N818" s="284"/>
      <c r="O818" s="284"/>
      <c r="P818" s="284"/>
      <c r="Q818" s="284"/>
      <c r="R818" s="284"/>
      <c r="S818" s="284"/>
      <c r="T818" s="284"/>
      <c r="U818" s="284"/>
      <c r="V818" s="284"/>
      <c r="W818" s="284"/>
      <c r="X818" s="284"/>
      <c r="Y818" s="284"/>
      <c r="Z818" s="284"/>
    </row>
    <row r="819" spans="1:26" ht="18.75" customHeight="1" x14ac:dyDescent="0.25">
      <c r="A819" s="287"/>
      <c r="B819" s="285"/>
      <c r="C819" s="286"/>
      <c r="D819" s="285"/>
      <c r="E819" s="284"/>
      <c r="F819" s="284"/>
      <c r="G819" s="284"/>
      <c r="H819" s="284"/>
      <c r="I819" s="284"/>
      <c r="J819" s="284"/>
      <c r="K819" s="284"/>
      <c r="L819" s="284"/>
      <c r="M819" s="284"/>
      <c r="N819" s="284"/>
      <c r="O819" s="284"/>
      <c r="P819" s="284"/>
      <c r="Q819" s="284"/>
      <c r="R819" s="284"/>
      <c r="S819" s="284"/>
      <c r="T819" s="284"/>
      <c r="U819" s="284"/>
      <c r="V819" s="284"/>
      <c r="W819" s="284"/>
      <c r="X819" s="284"/>
      <c r="Y819" s="284"/>
      <c r="Z819" s="284"/>
    </row>
    <row r="820" spans="1:26" ht="18.75" customHeight="1" x14ac:dyDescent="0.25">
      <c r="A820" s="287"/>
      <c r="B820" s="285"/>
      <c r="C820" s="286"/>
      <c r="D820" s="285"/>
      <c r="E820" s="284"/>
      <c r="F820" s="284"/>
      <c r="G820" s="284"/>
      <c r="H820" s="284"/>
      <c r="I820" s="284"/>
      <c r="J820" s="284"/>
      <c r="K820" s="284"/>
      <c r="L820" s="284"/>
      <c r="M820" s="284"/>
      <c r="N820" s="284"/>
      <c r="O820" s="284"/>
      <c r="P820" s="284"/>
      <c r="Q820" s="284"/>
      <c r="R820" s="284"/>
      <c r="S820" s="284"/>
      <c r="T820" s="284"/>
      <c r="U820" s="284"/>
      <c r="V820" s="284"/>
      <c r="W820" s="284"/>
      <c r="X820" s="284"/>
      <c r="Y820" s="284"/>
      <c r="Z820" s="284"/>
    </row>
    <row r="821" spans="1:26" ht="18.75" customHeight="1" x14ac:dyDescent="0.25">
      <c r="A821" s="287"/>
      <c r="B821" s="285"/>
      <c r="C821" s="286"/>
      <c r="D821" s="285"/>
      <c r="E821" s="284"/>
      <c r="F821" s="284"/>
      <c r="G821" s="284"/>
      <c r="H821" s="284"/>
      <c r="I821" s="284"/>
      <c r="J821" s="284"/>
      <c r="K821" s="284"/>
      <c r="L821" s="284"/>
      <c r="M821" s="284"/>
      <c r="N821" s="284"/>
      <c r="O821" s="284"/>
      <c r="P821" s="284"/>
      <c r="Q821" s="284"/>
      <c r="R821" s="284"/>
      <c r="S821" s="284"/>
      <c r="T821" s="284"/>
      <c r="U821" s="284"/>
      <c r="V821" s="284"/>
      <c r="W821" s="284"/>
      <c r="X821" s="284"/>
      <c r="Y821" s="284"/>
      <c r="Z821" s="284"/>
    </row>
    <row r="822" spans="1:26" ht="18.75" customHeight="1" x14ac:dyDescent="0.25">
      <c r="A822" s="287"/>
      <c r="B822" s="285"/>
      <c r="C822" s="286"/>
      <c r="D822" s="285"/>
      <c r="E822" s="284"/>
      <c r="F822" s="284"/>
      <c r="G822" s="284"/>
      <c r="H822" s="284"/>
      <c r="I822" s="284"/>
      <c r="J822" s="284"/>
      <c r="K822" s="284"/>
      <c r="L822" s="284"/>
      <c r="M822" s="284"/>
      <c r="N822" s="284"/>
      <c r="O822" s="284"/>
      <c r="P822" s="284"/>
      <c r="Q822" s="284"/>
      <c r="R822" s="284"/>
      <c r="S822" s="284"/>
      <c r="T822" s="284"/>
      <c r="U822" s="284"/>
      <c r="V822" s="284"/>
      <c r="W822" s="284"/>
      <c r="X822" s="284"/>
      <c r="Y822" s="284"/>
      <c r="Z822" s="284"/>
    </row>
    <row r="823" spans="1:26" ht="18.75" customHeight="1" x14ac:dyDescent="0.25">
      <c r="A823" s="287"/>
      <c r="B823" s="285"/>
      <c r="C823" s="286"/>
      <c r="D823" s="285"/>
      <c r="E823" s="284"/>
      <c r="F823" s="284"/>
      <c r="G823" s="284"/>
      <c r="H823" s="284"/>
      <c r="I823" s="284"/>
      <c r="J823" s="284"/>
      <c r="K823" s="284"/>
      <c r="L823" s="284"/>
      <c r="M823" s="284"/>
      <c r="N823" s="284"/>
      <c r="O823" s="284"/>
      <c r="P823" s="284"/>
      <c r="Q823" s="284"/>
      <c r="R823" s="284"/>
      <c r="S823" s="284"/>
      <c r="T823" s="284"/>
      <c r="U823" s="284"/>
      <c r="V823" s="284"/>
      <c r="W823" s="284"/>
      <c r="X823" s="284"/>
      <c r="Y823" s="284"/>
      <c r="Z823" s="284"/>
    </row>
    <row r="824" spans="1:26" ht="18.75" customHeight="1" x14ac:dyDescent="0.25">
      <c r="A824" s="287"/>
      <c r="B824" s="285"/>
      <c r="C824" s="286"/>
      <c r="D824" s="285"/>
      <c r="E824" s="284"/>
      <c r="F824" s="284"/>
      <c r="G824" s="284"/>
      <c r="H824" s="284"/>
      <c r="I824" s="284"/>
      <c r="J824" s="284"/>
      <c r="K824" s="284"/>
      <c r="L824" s="284"/>
      <c r="M824" s="284"/>
      <c r="N824" s="284"/>
      <c r="O824" s="284"/>
      <c r="P824" s="284"/>
      <c r="Q824" s="284"/>
      <c r="R824" s="284"/>
      <c r="S824" s="284"/>
      <c r="T824" s="284"/>
      <c r="U824" s="284"/>
      <c r="V824" s="284"/>
      <c r="W824" s="284"/>
      <c r="X824" s="284"/>
      <c r="Y824" s="284"/>
      <c r="Z824" s="284"/>
    </row>
    <row r="825" spans="1:26" ht="18.75" customHeight="1" x14ac:dyDescent="0.25">
      <c r="A825" s="287"/>
      <c r="B825" s="285"/>
      <c r="C825" s="286"/>
      <c r="D825" s="285"/>
      <c r="E825" s="284"/>
      <c r="F825" s="284"/>
      <c r="G825" s="284"/>
      <c r="H825" s="284"/>
      <c r="I825" s="284"/>
      <c r="J825" s="284"/>
      <c r="K825" s="284"/>
      <c r="L825" s="284"/>
      <c r="M825" s="284"/>
      <c r="N825" s="284"/>
      <c r="O825" s="284"/>
      <c r="P825" s="284"/>
      <c r="Q825" s="284"/>
      <c r="R825" s="284"/>
      <c r="S825" s="284"/>
      <c r="T825" s="284"/>
      <c r="U825" s="284"/>
      <c r="V825" s="284"/>
      <c r="W825" s="284"/>
      <c r="X825" s="284"/>
      <c r="Y825" s="284"/>
      <c r="Z825" s="284"/>
    </row>
    <row r="826" spans="1:26" ht="18.75" customHeight="1" x14ac:dyDescent="0.25">
      <c r="A826" s="287"/>
      <c r="B826" s="285"/>
      <c r="C826" s="286"/>
      <c r="D826" s="285"/>
      <c r="E826" s="284"/>
      <c r="F826" s="284"/>
      <c r="G826" s="284"/>
      <c r="H826" s="284"/>
      <c r="I826" s="284"/>
      <c r="J826" s="284"/>
      <c r="K826" s="284"/>
      <c r="L826" s="284"/>
      <c r="M826" s="284"/>
      <c r="N826" s="284"/>
      <c r="O826" s="284"/>
      <c r="P826" s="284"/>
      <c r="Q826" s="284"/>
      <c r="R826" s="284"/>
      <c r="S826" s="284"/>
      <c r="T826" s="284"/>
      <c r="U826" s="284"/>
      <c r="V826" s="284"/>
      <c r="W826" s="284"/>
      <c r="X826" s="284"/>
      <c r="Y826" s="284"/>
      <c r="Z826" s="284"/>
    </row>
    <row r="827" spans="1:26" ht="18.75" customHeight="1" x14ac:dyDescent="0.25">
      <c r="A827" s="287"/>
      <c r="B827" s="285"/>
      <c r="C827" s="286"/>
      <c r="D827" s="285"/>
      <c r="E827" s="284"/>
      <c r="F827" s="284"/>
      <c r="G827" s="284"/>
      <c r="H827" s="284"/>
      <c r="I827" s="284"/>
      <c r="J827" s="284"/>
      <c r="K827" s="284"/>
      <c r="L827" s="284"/>
      <c r="M827" s="284"/>
      <c r="N827" s="284"/>
      <c r="O827" s="284"/>
      <c r="P827" s="284"/>
      <c r="Q827" s="284"/>
      <c r="R827" s="284"/>
      <c r="S827" s="284"/>
      <c r="T827" s="284"/>
      <c r="U827" s="284"/>
      <c r="V827" s="284"/>
      <c r="W827" s="284"/>
      <c r="X827" s="284"/>
      <c r="Y827" s="284"/>
      <c r="Z827" s="284"/>
    </row>
    <row r="828" spans="1:26" ht="18.75" customHeight="1" x14ac:dyDescent="0.25">
      <c r="A828" s="287"/>
      <c r="B828" s="285"/>
      <c r="C828" s="286"/>
      <c r="D828" s="285"/>
      <c r="E828" s="284"/>
      <c r="F828" s="284"/>
      <c r="G828" s="284"/>
      <c r="H828" s="284"/>
      <c r="I828" s="284"/>
      <c r="J828" s="284"/>
      <c r="K828" s="284"/>
      <c r="L828" s="284"/>
      <c r="M828" s="284"/>
      <c r="N828" s="284"/>
      <c r="O828" s="284"/>
      <c r="P828" s="284"/>
      <c r="Q828" s="284"/>
      <c r="R828" s="284"/>
      <c r="S828" s="284"/>
      <c r="T828" s="284"/>
      <c r="U828" s="284"/>
      <c r="V828" s="284"/>
      <c r="W828" s="284"/>
      <c r="X828" s="284"/>
      <c r="Y828" s="284"/>
      <c r="Z828" s="284"/>
    </row>
    <row r="829" spans="1:26" ht="18.75" customHeight="1" x14ac:dyDescent="0.25">
      <c r="A829" s="287"/>
      <c r="B829" s="285"/>
      <c r="C829" s="286"/>
      <c r="D829" s="285"/>
      <c r="E829" s="284"/>
      <c r="F829" s="284"/>
      <c r="G829" s="284"/>
      <c r="H829" s="284"/>
      <c r="I829" s="284"/>
      <c r="J829" s="284"/>
      <c r="K829" s="284"/>
      <c r="L829" s="284"/>
      <c r="M829" s="284"/>
      <c r="N829" s="284"/>
      <c r="O829" s="284"/>
      <c r="P829" s="284"/>
      <c r="Q829" s="284"/>
      <c r="R829" s="284"/>
      <c r="S829" s="284"/>
      <c r="T829" s="284"/>
      <c r="U829" s="284"/>
      <c r="V829" s="284"/>
      <c r="W829" s="284"/>
      <c r="X829" s="284"/>
      <c r="Y829" s="284"/>
      <c r="Z829" s="284"/>
    </row>
    <row r="830" spans="1:26" ht="18.75" customHeight="1" x14ac:dyDescent="0.25">
      <c r="A830" s="287"/>
      <c r="B830" s="285"/>
      <c r="C830" s="286"/>
      <c r="D830" s="285"/>
      <c r="E830" s="284"/>
      <c r="F830" s="284"/>
      <c r="G830" s="284"/>
      <c r="H830" s="284"/>
      <c r="I830" s="284"/>
      <c r="J830" s="284"/>
      <c r="K830" s="284"/>
      <c r="L830" s="284"/>
      <c r="M830" s="284"/>
      <c r="N830" s="284"/>
      <c r="O830" s="284"/>
      <c r="P830" s="284"/>
      <c r="Q830" s="284"/>
      <c r="R830" s="284"/>
      <c r="S830" s="284"/>
      <c r="T830" s="284"/>
      <c r="U830" s="284"/>
      <c r="V830" s="284"/>
      <c r="W830" s="284"/>
      <c r="X830" s="284"/>
      <c r="Y830" s="284"/>
      <c r="Z830" s="284"/>
    </row>
    <row r="831" spans="1:26" ht="18.75" customHeight="1" x14ac:dyDescent="0.25">
      <c r="A831" s="287"/>
      <c r="B831" s="285"/>
      <c r="C831" s="286"/>
      <c r="D831" s="285"/>
      <c r="E831" s="284"/>
      <c r="F831" s="284"/>
      <c r="G831" s="284"/>
      <c r="H831" s="284"/>
      <c r="I831" s="284"/>
      <c r="J831" s="284"/>
      <c r="K831" s="284"/>
      <c r="L831" s="284"/>
      <c r="M831" s="284"/>
      <c r="N831" s="284"/>
      <c r="O831" s="284"/>
      <c r="P831" s="284"/>
      <c r="Q831" s="284"/>
      <c r="R831" s="284"/>
      <c r="S831" s="284"/>
      <c r="T831" s="284"/>
      <c r="U831" s="284"/>
      <c r="V831" s="284"/>
      <c r="W831" s="284"/>
      <c r="X831" s="284"/>
      <c r="Y831" s="284"/>
      <c r="Z831" s="284"/>
    </row>
    <row r="832" spans="1:26" ht="18.75" customHeight="1" x14ac:dyDescent="0.25">
      <c r="A832" s="287"/>
      <c r="B832" s="285"/>
      <c r="C832" s="286"/>
      <c r="D832" s="285"/>
      <c r="E832" s="284"/>
      <c r="F832" s="284"/>
      <c r="G832" s="284"/>
      <c r="H832" s="284"/>
      <c r="I832" s="284"/>
      <c r="J832" s="284"/>
      <c r="K832" s="284"/>
      <c r="L832" s="284"/>
      <c r="M832" s="284"/>
      <c r="N832" s="284"/>
      <c r="O832" s="284"/>
      <c r="P832" s="284"/>
      <c r="Q832" s="284"/>
      <c r="R832" s="284"/>
      <c r="S832" s="284"/>
      <c r="T832" s="284"/>
      <c r="U832" s="284"/>
      <c r="V832" s="284"/>
      <c r="W832" s="284"/>
      <c r="X832" s="284"/>
      <c r="Y832" s="284"/>
      <c r="Z832" s="284"/>
    </row>
    <row r="833" spans="1:26" ht="18.75" customHeight="1" x14ac:dyDescent="0.25">
      <c r="A833" s="287"/>
      <c r="B833" s="285"/>
      <c r="C833" s="286"/>
      <c r="D833" s="285"/>
      <c r="E833" s="284"/>
      <c r="F833" s="284"/>
      <c r="G833" s="284"/>
      <c r="H833" s="284"/>
      <c r="I833" s="284"/>
      <c r="J833" s="284"/>
      <c r="K833" s="284"/>
      <c r="L833" s="284"/>
      <c r="M833" s="284"/>
      <c r="N833" s="284"/>
      <c r="O833" s="284"/>
      <c r="P833" s="284"/>
      <c r="Q833" s="284"/>
      <c r="R833" s="284"/>
      <c r="S833" s="284"/>
      <c r="T833" s="284"/>
      <c r="U833" s="284"/>
      <c r="V833" s="284"/>
      <c r="W833" s="284"/>
      <c r="X833" s="284"/>
      <c r="Y833" s="284"/>
      <c r="Z833" s="284"/>
    </row>
    <row r="834" spans="1:26" ht="18.75" customHeight="1" x14ac:dyDescent="0.25">
      <c r="A834" s="287"/>
      <c r="B834" s="285"/>
      <c r="C834" s="286"/>
      <c r="D834" s="285"/>
      <c r="E834" s="284"/>
      <c r="F834" s="284"/>
      <c r="G834" s="284"/>
      <c r="H834" s="284"/>
      <c r="I834" s="284"/>
      <c r="J834" s="284"/>
      <c r="K834" s="284"/>
      <c r="L834" s="284"/>
      <c r="M834" s="284"/>
      <c r="N834" s="284"/>
      <c r="O834" s="284"/>
      <c r="P834" s="284"/>
      <c r="Q834" s="284"/>
      <c r="R834" s="284"/>
      <c r="S834" s="284"/>
      <c r="T834" s="284"/>
      <c r="U834" s="284"/>
      <c r="V834" s="284"/>
      <c r="W834" s="284"/>
      <c r="X834" s="284"/>
      <c r="Y834" s="284"/>
      <c r="Z834" s="284"/>
    </row>
    <row r="835" spans="1:26" ht="18.75" customHeight="1" x14ac:dyDescent="0.25">
      <c r="A835" s="287"/>
      <c r="B835" s="285"/>
      <c r="C835" s="286"/>
      <c r="D835" s="285"/>
      <c r="E835" s="284"/>
      <c r="F835" s="284"/>
      <c r="G835" s="284"/>
      <c r="H835" s="284"/>
      <c r="I835" s="284"/>
      <c r="J835" s="284"/>
      <c r="K835" s="284"/>
      <c r="L835" s="284"/>
      <c r="M835" s="284"/>
      <c r="N835" s="284"/>
      <c r="O835" s="284"/>
      <c r="P835" s="284"/>
      <c r="Q835" s="284"/>
      <c r="R835" s="284"/>
      <c r="S835" s="284"/>
      <c r="T835" s="284"/>
      <c r="U835" s="284"/>
      <c r="V835" s="284"/>
      <c r="W835" s="284"/>
      <c r="X835" s="284"/>
      <c r="Y835" s="284"/>
      <c r="Z835" s="284"/>
    </row>
    <row r="836" spans="1:26" ht="18.75" customHeight="1" x14ac:dyDescent="0.25">
      <c r="A836" s="287"/>
      <c r="B836" s="285"/>
      <c r="C836" s="286"/>
      <c r="D836" s="285"/>
      <c r="E836" s="284"/>
      <c r="F836" s="284"/>
      <c r="G836" s="284"/>
      <c r="H836" s="284"/>
      <c r="I836" s="284"/>
      <c r="J836" s="284"/>
      <c r="K836" s="284"/>
      <c r="L836" s="284"/>
      <c r="M836" s="284"/>
      <c r="N836" s="284"/>
      <c r="O836" s="284"/>
      <c r="P836" s="284"/>
      <c r="Q836" s="284"/>
      <c r="R836" s="284"/>
      <c r="S836" s="284"/>
      <c r="T836" s="284"/>
      <c r="U836" s="284"/>
      <c r="V836" s="284"/>
      <c r="W836" s="284"/>
      <c r="X836" s="284"/>
      <c r="Y836" s="284"/>
      <c r="Z836" s="284"/>
    </row>
    <row r="837" spans="1:26" ht="18.75" customHeight="1" x14ac:dyDescent="0.25">
      <c r="A837" s="287"/>
      <c r="B837" s="285"/>
      <c r="C837" s="286"/>
      <c r="D837" s="285"/>
      <c r="E837" s="284"/>
      <c r="F837" s="284"/>
      <c r="G837" s="284"/>
      <c r="H837" s="284"/>
      <c r="I837" s="284"/>
      <c r="J837" s="284"/>
      <c r="K837" s="284"/>
      <c r="L837" s="284"/>
      <c r="M837" s="284"/>
      <c r="N837" s="284"/>
      <c r="O837" s="284"/>
      <c r="P837" s="284"/>
      <c r="Q837" s="284"/>
      <c r="R837" s="284"/>
      <c r="S837" s="284"/>
      <c r="T837" s="284"/>
      <c r="U837" s="284"/>
      <c r="V837" s="284"/>
      <c r="W837" s="284"/>
      <c r="X837" s="284"/>
      <c r="Y837" s="284"/>
      <c r="Z837" s="284"/>
    </row>
    <row r="838" spans="1:26" ht="18.75" customHeight="1" x14ac:dyDescent="0.25">
      <c r="A838" s="287"/>
      <c r="B838" s="285"/>
      <c r="C838" s="286"/>
      <c r="D838" s="285"/>
      <c r="E838" s="284"/>
      <c r="F838" s="284"/>
      <c r="G838" s="284"/>
      <c r="H838" s="284"/>
      <c r="I838" s="284"/>
      <c r="J838" s="284"/>
      <c r="K838" s="284"/>
      <c r="L838" s="284"/>
      <c r="M838" s="284"/>
      <c r="N838" s="284"/>
      <c r="O838" s="284"/>
      <c r="P838" s="284"/>
      <c r="Q838" s="284"/>
      <c r="R838" s="284"/>
      <c r="S838" s="284"/>
      <c r="T838" s="284"/>
      <c r="U838" s="284"/>
      <c r="V838" s="284"/>
      <c r="W838" s="284"/>
      <c r="X838" s="284"/>
      <c r="Y838" s="284"/>
      <c r="Z838" s="284"/>
    </row>
    <row r="839" spans="1:26" ht="18.75" customHeight="1" x14ac:dyDescent="0.25">
      <c r="A839" s="287"/>
      <c r="B839" s="285"/>
      <c r="C839" s="286"/>
      <c r="D839" s="285"/>
      <c r="E839" s="284"/>
      <c r="F839" s="284"/>
      <c r="G839" s="284"/>
      <c r="H839" s="284"/>
      <c r="I839" s="284"/>
      <c r="J839" s="284"/>
      <c r="K839" s="284"/>
      <c r="L839" s="284"/>
      <c r="M839" s="284"/>
      <c r="N839" s="284"/>
      <c r="O839" s="284"/>
      <c r="P839" s="284"/>
      <c r="Q839" s="284"/>
      <c r="R839" s="284"/>
      <c r="S839" s="284"/>
      <c r="T839" s="284"/>
      <c r="U839" s="284"/>
      <c r="V839" s="284"/>
      <c r="W839" s="284"/>
      <c r="X839" s="284"/>
      <c r="Y839" s="284"/>
      <c r="Z839" s="284"/>
    </row>
    <row r="840" spans="1:26" ht="18.75" customHeight="1" x14ac:dyDescent="0.25">
      <c r="A840" s="287"/>
      <c r="B840" s="285"/>
      <c r="C840" s="286"/>
      <c r="D840" s="285"/>
      <c r="E840" s="284"/>
      <c r="F840" s="284"/>
      <c r="G840" s="284"/>
      <c r="H840" s="284"/>
      <c r="I840" s="284"/>
      <c r="J840" s="284"/>
      <c r="K840" s="284"/>
      <c r="L840" s="284"/>
      <c r="M840" s="284"/>
      <c r="N840" s="284"/>
      <c r="O840" s="284"/>
      <c r="P840" s="284"/>
      <c r="Q840" s="284"/>
      <c r="R840" s="284"/>
      <c r="S840" s="284"/>
      <c r="T840" s="284"/>
      <c r="U840" s="284"/>
      <c r="V840" s="284"/>
      <c r="W840" s="284"/>
      <c r="X840" s="284"/>
      <c r="Y840" s="284"/>
      <c r="Z840" s="284"/>
    </row>
    <row r="841" spans="1:26" ht="18.75" customHeight="1" x14ac:dyDescent="0.25">
      <c r="A841" s="287"/>
      <c r="B841" s="285"/>
      <c r="C841" s="286"/>
      <c r="D841" s="285"/>
      <c r="E841" s="284"/>
      <c r="F841" s="284"/>
      <c r="G841" s="284"/>
      <c r="H841" s="284"/>
      <c r="I841" s="284"/>
      <c r="J841" s="284"/>
      <c r="K841" s="284"/>
      <c r="L841" s="284"/>
      <c r="M841" s="284"/>
      <c r="N841" s="284"/>
      <c r="O841" s="284"/>
      <c r="P841" s="284"/>
      <c r="Q841" s="284"/>
      <c r="R841" s="284"/>
      <c r="S841" s="284"/>
      <c r="T841" s="284"/>
      <c r="U841" s="284"/>
      <c r="V841" s="284"/>
      <c r="W841" s="284"/>
      <c r="X841" s="284"/>
      <c r="Y841" s="284"/>
      <c r="Z841" s="284"/>
    </row>
    <row r="842" spans="1:26" ht="18.75" customHeight="1" x14ac:dyDescent="0.25">
      <c r="A842" s="287"/>
      <c r="B842" s="285"/>
      <c r="C842" s="286"/>
      <c r="D842" s="285"/>
      <c r="E842" s="284"/>
      <c r="F842" s="284"/>
      <c r="G842" s="284"/>
      <c r="H842" s="284"/>
      <c r="I842" s="284"/>
      <c r="J842" s="284"/>
      <c r="K842" s="284"/>
      <c r="L842" s="284"/>
      <c r="M842" s="284"/>
      <c r="N842" s="284"/>
      <c r="O842" s="284"/>
      <c r="P842" s="284"/>
      <c r="Q842" s="284"/>
      <c r="R842" s="284"/>
      <c r="S842" s="284"/>
      <c r="T842" s="284"/>
      <c r="U842" s="284"/>
      <c r="V842" s="284"/>
      <c r="W842" s="284"/>
      <c r="X842" s="284"/>
      <c r="Y842" s="284"/>
      <c r="Z842" s="284"/>
    </row>
    <row r="843" spans="1:26" ht="18.75" customHeight="1" x14ac:dyDescent="0.25">
      <c r="A843" s="287"/>
      <c r="B843" s="285"/>
      <c r="C843" s="286"/>
      <c r="D843" s="285"/>
      <c r="E843" s="284"/>
      <c r="F843" s="284"/>
      <c r="G843" s="284"/>
      <c r="H843" s="284"/>
      <c r="I843" s="284"/>
      <c r="J843" s="284"/>
      <c r="K843" s="284"/>
      <c r="L843" s="284"/>
      <c r="M843" s="284"/>
      <c r="N843" s="284"/>
      <c r="O843" s="284"/>
      <c r="P843" s="284"/>
      <c r="Q843" s="284"/>
      <c r="R843" s="284"/>
      <c r="S843" s="284"/>
      <c r="T843" s="284"/>
      <c r="U843" s="284"/>
      <c r="V843" s="284"/>
      <c r="W843" s="284"/>
      <c r="X843" s="284"/>
      <c r="Y843" s="284"/>
      <c r="Z843" s="284"/>
    </row>
    <row r="844" spans="1:26" ht="18.75" customHeight="1" x14ac:dyDescent="0.25">
      <c r="A844" s="287"/>
      <c r="B844" s="285"/>
      <c r="C844" s="286"/>
      <c r="D844" s="285"/>
      <c r="E844" s="284"/>
      <c r="F844" s="284"/>
      <c r="G844" s="284"/>
      <c r="H844" s="284"/>
      <c r="I844" s="284"/>
      <c r="J844" s="284"/>
      <c r="K844" s="284"/>
      <c r="L844" s="284"/>
      <c r="M844" s="284"/>
      <c r="N844" s="284"/>
      <c r="O844" s="284"/>
      <c r="P844" s="284"/>
      <c r="Q844" s="284"/>
      <c r="R844" s="284"/>
      <c r="S844" s="284"/>
      <c r="T844" s="284"/>
      <c r="U844" s="284"/>
      <c r="V844" s="284"/>
      <c r="W844" s="284"/>
      <c r="X844" s="284"/>
      <c r="Y844" s="284"/>
      <c r="Z844" s="284"/>
    </row>
    <row r="845" spans="1:26" ht="18.75" customHeight="1" x14ac:dyDescent="0.25">
      <c r="A845" s="287"/>
      <c r="B845" s="285"/>
      <c r="C845" s="286"/>
      <c r="D845" s="285"/>
      <c r="E845" s="284"/>
      <c r="F845" s="284"/>
      <c r="G845" s="284"/>
      <c r="H845" s="284"/>
      <c r="I845" s="284"/>
      <c r="J845" s="284"/>
      <c r="K845" s="284"/>
      <c r="L845" s="284"/>
      <c r="M845" s="284"/>
      <c r="N845" s="284"/>
      <c r="O845" s="284"/>
      <c r="P845" s="284"/>
      <c r="Q845" s="284"/>
      <c r="R845" s="284"/>
      <c r="S845" s="284"/>
      <c r="T845" s="284"/>
      <c r="U845" s="284"/>
      <c r="V845" s="284"/>
      <c r="W845" s="284"/>
      <c r="X845" s="284"/>
      <c r="Y845" s="284"/>
      <c r="Z845" s="284"/>
    </row>
    <row r="846" spans="1:26" ht="18.75" customHeight="1" x14ac:dyDescent="0.25">
      <c r="A846" s="287"/>
      <c r="B846" s="285"/>
      <c r="C846" s="286"/>
      <c r="D846" s="285"/>
      <c r="E846" s="284"/>
      <c r="F846" s="284"/>
      <c r="G846" s="284"/>
      <c r="H846" s="284"/>
      <c r="I846" s="284"/>
      <c r="J846" s="284"/>
      <c r="K846" s="284"/>
      <c r="L846" s="284"/>
      <c r="M846" s="284"/>
      <c r="N846" s="284"/>
      <c r="O846" s="284"/>
      <c r="P846" s="284"/>
      <c r="Q846" s="284"/>
      <c r="R846" s="284"/>
      <c r="S846" s="284"/>
      <c r="T846" s="284"/>
      <c r="U846" s="284"/>
      <c r="V846" s="284"/>
      <c r="W846" s="284"/>
      <c r="X846" s="284"/>
      <c r="Y846" s="284"/>
      <c r="Z846" s="284"/>
    </row>
    <row r="847" spans="1:26" ht="18.75" customHeight="1" x14ac:dyDescent="0.25">
      <c r="A847" s="287"/>
      <c r="B847" s="285"/>
      <c r="C847" s="286"/>
      <c r="D847" s="285"/>
      <c r="E847" s="284"/>
      <c r="F847" s="284"/>
      <c r="G847" s="284"/>
      <c r="H847" s="284"/>
      <c r="I847" s="284"/>
      <c r="J847" s="284"/>
      <c r="K847" s="284"/>
      <c r="L847" s="284"/>
      <c r="M847" s="284"/>
      <c r="N847" s="284"/>
      <c r="O847" s="284"/>
      <c r="P847" s="284"/>
      <c r="Q847" s="284"/>
      <c r="R847" s="284"/>
      <c r="S847" s="284"/>
      <c r="T847" s="284"/>
      <c r="U847" s="284"/>
      <c r="V847" s="284"/>
      <c r="W847" s="284"/>
      <c r="X847" s="284"/>
      <c r="Y847" s="284"/>
      <c r="Z847" s="284"/>
    </row>
    <row r="848" spans="1:26" ht="18.75" customHeight="1" x14ac:dyDescent="0.25">
      <c r="A848" s="287"/>
      <c r="B848" s="285"/>
      <c r="C848" s="286"/>
      <c r="D848" s="285"/>
      <c r="E848" s="284"/>
      <c r="F848" s="284"/>
      <c r="G848" s="284"/>
      <c r="H848" s="284"/>
      <c r="I848" s="284"/>
      <c r="J848" s="284"/>
      <c r="K848" s="284"/>
      <c r="L848" s="284"/>
      <c r="M848" s="284"/>
      <c r="N848" s="284"/>
      <c r="O848" s="284"/>
      <c r="P848" s="284"/>
      <c r="Q848" s="284"/>
      <c r="R848" s="284"/>
      <c r="S848" s="284"/>
      <c r="T848" s="284"/>
      <c r="U848" s="284"/>
      <c r="V848" s="284"/>
      <c r="W848" s="284"/>
      <c r="X848" s="284"/>
      <c r="Y848" s="284"/>
      <c r="Z848" s="284"/>
    </row>
    <row r="849" spans="1:26" ht="18.75" customHeight="1" x14ac:dyDescent="0.25">
      <c r="A849" s="287"/>
      <c r="B849" s="285"/>
      <c r="C849" s="286"/>
      <c r="D849" s="285"/>
      <c r="E849" s="284"/>
      <c r="F849" s="284"/>
      <c r="G849" s="284"/>
      <c r="H849" s="284"/>
      <c r="I849" s="284"/>
      <c r="J849" s="284"/>
      <c r="K849" s="284"/>
      <c r="L849" s="284"/>
      <c r="M849" s="284"/>
      <c r="N849" s="284"/>
      <c r="O849" s="284"/>
      <c r="P849" s="284"/>
      <c r="Q849" s="284"/>
      <c r="R849" s="284"/>
      <c r="S849" s="284"/>
      <c r="T849" s="284"/>
      <c r="U849" s="284"/>
      <c r="V849" s="284"/>
      <c r="W849" s="284"/>
      <c r="X849" s="284"/>
      <c r="Y849" s="284"/>
      <c r="Z849" s="284"/>
    </row>
    <row r="850" spans="1:26" ht="18.75" customHeight="1" x14ac:dyDescent="0.25">
      <c r="A850" s="287"/>
      <c r="B850" s="285"/>
      <c r="C850" s="286"/>
      <c r="D850" s="285"/>
      <c r="E850" s="284"/>
      <c r="F850" s="284"/>
      <c r="G850" s="284"/>
      <c r="H850" s="284"/>
      <c r="I850" s="284"/>
      <c r="J850" s="284"/>
      <c r="K850" s="284"/>
      <c r="L850" s="284"/>
      <c r="M850" s="284"/>
      <c r="N850" s="284"/>
      <c r="O850" s="284"/>
      <c r="P850" s="284"/>
      <c r="Q850" s="284"/>
      <c r="R850" s="284"/>
      <c r="S850" s="284"/>
      <c r="T850" s="284"/>
      <c r="U850" s="284"/>
      <c r="V850" s="284"/>
      <c r="W850" s="284"/>
      <c r="X850" s="284"/>
      <c r="Y850" s="284"/>
      <c r="Z850" s="284"/>
    </row>
    <row r="851" spans="1:26" ht="18.75" customHeight="1" x14ac:dyDescent="0.25">
      <c r="A851" s="287"/>
      <c r="B851" s="285"/>
      <c r="C851" s="286"/>
      <c r="D851" s="285"/>
      <c r="E851" s="284"/>
      <c r="F851" s="284"/>
      <c r="G851" s="284"/>
      <c r="H851" s="284"/>
      <c r="I851" s="284"/>
      <c r="J851" s="284"/>
      <c r="K851" s="284"/>
      <c r="L851" s="284"/>
      <c r="M851" s="284"/>
      <c r="N851" s="284"/>
      <c r="O851" s="284"/>
      <c r="P851" s="284"/>
      <c r="Q851" s="284"/>
      <c r="R851" s="284"/>
      <c r="S851" s="284"/>
      <c r="T851" s="284"/>
      <c r="U851" s="284"/>
      <c r="V851" s="284"/>
      <c r="W851" s="284"/>
      <c r="X851" s="284"/>
      <c r="Y851" s="284"/>
      <c r="Z851" s="284"/>
    </row>
    <row r="852" spans="1:26" ht="18.75" customHeight="1" x14ac:dyDescent="0.25">
      <c r="A852" s="287"/>
      <c r="B852" s="285"/>
      <c r="C852" s="286"/>
      <c r="D852" s="285"/>
      <c r="E852" s="284"/>
      <c r="F852" s="284"/>
      <c r="G852" s="284"/>
      <c r="H852" s="284"/>
      <c r="I852" s="284"/>
      <c r="J852" s="284"/>
      <c r="K852" s="284"/>
      <c r="L852" s="284"/>
      <c r="M852" s="284"/>
      <c r="N852" s="284"/>
      <c r="O852" s="284"/>
      <c r="P852" s="284"/>
      <c r="Q852" s="284"/>
      <c r="R852" s="284"/>
      <c r="S852" s="284"/>
      <c r="T852" s="284"/>
      <c r="U852" s="284"/>
      <c r="V852" s="284"/>
      <c r="W852" s="284"/>
      <c r="X852" s="284"/>
      <c r="Y852" s="284"/>
      <c r="Z852" s="284"/>
    </row>
    <row r="853" spans="1:26" ht="18.75" customHeight="1" x14ac:dyDescent="0.25">
      <c r="A853" s="287"/>
      <c r="B853" s="285"/>
      <c r="C853" s="286"/>
      <c r="D853" s="285"/>
      <c r="E853" s="284"/>
      <c r="F853" s="284"/>
      <c r="G853" s="284"/>
      <c r="H853" s="284"/>
      <c r="I853" s="284"/>
      <c r="J853" s="284"/>
      <c r="K853" s="284"/>
      <c r="L853" s="284"/>
      <c r="M853" s="284"/>
      <c r="N853" s="284"/>
      <c r="O853" s="284"/>
      <c r="P853" s="284"/>
      <c r="Q853" s="284"/>
      <c r="R853" s="284"/>
      <c r="S853" s="284"/>
      <c r="T853" s="284"/>
      <c r="U853" s="284"/>
      <c r="V853" s="284"/>
      <c r="W853" s="284"/>
      <c r="X853" s="284"/>
      <c r="Y853" s="284"/>
      <c r="Z853" s="284"/>
    </row>
    <row r="854" spans="1:26" ht="18.75" customHeight="1" x14ac:dyDescent="0.25">
      <c r="A854" s="287"/>
      <c r="B854" s="285"/>
      <c r="C854" s="286"/>
      <c r="D854" s="285"/>
      <c r="E854" s="284"/>
      <c r="F854" s="284"/>
      <c r="G854" s="284"/>
      <c r="H854" s="284"/>
      <c r="I854" s="284"/>
      <c r="J854" s="284"/>
      <c r="K854" s="284"/>
      <c r="L854" s="284"/>
      <c r="M854" s="284"/>
      <c r="N854" s="284"/>
      <c r="O854" s="284"/>
      <c r="P854" s="284"/>
      <c r="Q854" s="284"/>
      <c r="R854" s="284"/>
      <c r="S854" s="284"/>
      <c r="T854" s="284"/>
      <c r="U854" s="284"/>
      <c r="V854" s="284"/>
      <c r="W854" s="284"/>
      <c r="X854" s="284"/>
      <c r="Y854" s="284"/>
      <c r="Z854" s="284"/>
    </row>
    <row r="855" spans="1:26" ht="18.75" customHeight="1" x14ac:dyDescent="0.25">
      <c r="A855" s="287"/>
      <c r="B855" s="285"/>
      <c r="C855" s="286"/>
      <c r="D855" s="285"/>
      <c r="E855" s="284"/>
      <c r="F855" s="284"/>
      <c r="G855" s="284"/>
      <c r="H855" s="284"/>
      <c r="I855" s="284"/>
      <c r="J855" s="284"/>
      <c r="K855" s="284"/>
      <c r="L855" s="284"/>
      <c r="M855" s="284"/>
      <c r="N855" s="284"/>
      <c r="O855" s="284"/>
      <c r="P855" s="284"/>
      <c r="Q855" s="284"/>
      <c r="R855" s="284"/>
      <c r="S855" s="284"/>
      <c r="T855" s="284"/>
      <c r="U855" s="284"/>
      <c r="V855" s="284"/>
      <c r="W855" s="284"/>
      <c r="X855" s="284"/>
      <c r="Y855" s="284"/>
      <c r="Z855" s="284"/>
    </row>
    <row r="856" spans="1:26" ht="18.75" customHeight="1" x14ac:dyDescent="0.25">
      <c r="A856" s="287"/>
      <c r="B856" s="285"/>
      <c r="C856" s="286"/>
      <c r="D856" s="285"/>
      <c r="E856" s="284"/>
      <c r="F856" s="284"/>
      <c r="G856" s="284"/>
      <c r="H856" s="284"/>
      <c r="I856" s="284"/>
      <c r="J856" s="284"/>
      <c r="K856" s="284"/>
      <c r="L856" s="284"/>
      <c r="M856" s="284"/>
      <c r="N856" s="284"/>
      <c r="O856" s="284"/>
      <c r="P856" s="284"/>
      <c r="Q856" s="284"/>
      <c r="R856" s="284"/>
      <c r="S856" s="284"/>
      <c r="T856" s="284"/>
      <c r="U856" s="284"/>
      <c r="V856" s="284"/>
      <c r="W856" s="284"/>
      <c r="X856" s="284"/>
      <c r="Y856" s="284"/>
      <c r="Z856" s="284"/>
    </row>
    <row r="857" spans="1:26" ht="18.75" customHeight="1" x14ac:dyDescent="0.25">
      <c r="A857" s="287"/>
      <c r="B857" s="285"/>
      <c r="C857" s="286"/>
      <c r="D857" s="285"/>
      <c r="E857" s="284"/>
      <c r="F857" s="284"/>
      <c r="G857" s="284"/>
      <c r="H857" s="284"/>
      <c r="I857" s="284"/>
      <c r="J857" s="284"/>
      <c r="K857" s="284"/>
      <c r="L857" s="284"/>
      <c r="M857" s="284"/>
      <c r="N857" s="284"/>
      <c r="O857" s="284"/>
      <c r="P857" s="284"/>
      <c r="Q857" s="284"/>
      <c r="R857" s="284"/>
      <c r="S857" s="284"/>
      <c r="T857" s="284"/>
      <c r="U857" s="284"/>
      <c r="V857" s="284"/>
      <c r="W857" s="284"/>
      <c r="X857" s="284"/>
      <c r="Y857" s="284"/>
      <c r="Z857" s="284"/>
    </row>
    <row r="858" spans="1:26" ht="18.75" customHeight="1" x14ac:dyDescent="0.25">
      <c r="A858" s="287"/>
      <c r="B858" s="285"/>
      <c r="C858" s="286"/>
      <c r="D858" s="285"/>
      <c r="E858" s="284"/>
      <c r="F858" s="284"/>
      <c r="G858" s="284"/>
      <c r="H858" s="284"/>
      <c r="I858" s="284"/>
      <c r="J858" s="284"/>
      <c r="K858" s="284"/>
      <c r="L858" s="284"/>
      <c r="M858" s="284"/>
      <c r="N858" s="284"/>
      <c r="O858" s="284"/>
      <c r="P858" s="284"/>
      <c r="Q858" s="284"/>
      <c r="R858" s="284"/>
      <c r="S858" s="284"/>
      <c r="T858" s="284"/>
      <c r="U858" s="284"/>
      <c r="V858" s="284"/>
      <c r="W858" s="284"/>
      <c r="X858" s="284"/>
      <c r="Y858" s="284"/>
      <c r="Z858" s="284"/>
    </row>
    <row r="859" spans="1:26" ht="18.75" customHeight="1" x14ac:dyDescent="0.25">
      <c r="A859" s="287"/>
      <c r="B859" s="285"/>
      <c r="C859" s="286"/>
      <c r="D859" s="285"/>
      <c r="E859" s="284"/>
      <c r="F859" s="284"/>
      <c r="G859" s="284"/>
      <c r="H859" s="284"/>
      <c r="I859" s="284"/>
      <c r="J859" s="284"/>
      <c r="K859" s="284"/>
      <c r="L859" s="284"/>
      <c r="M859" s="284"/>
      <c r="N859" s="284"/>
      <c r="O859" s="284"/>
      <c r="P859" s="284"/>
      <c r="Q859" s="284"/>
      <c r="R859" s="284"/>
      <c r="S859" s="284"/>
      <c r="T859" s="284"/>
      <c r="U859" s="284"/>
      <c r="V859" s="284"/>
      <c r="W859" s="284"/>
      <c r="X859" s="284"/>
      <c r="Y859" s="284"/>
      <c r="Z859" s="284"/>
    </row>
    <row r="860" spans="1:26" ht="18.75" customHeight="1" x14ac:dyDescent="0.25">
      <c r="A860" s="287"/>
      <c r="B860" s="285"/>
      <c r="C860" s="286"/>
      <c r="D860" s="285"/>
      <c r="E860" s="284"/>
      <c r="F860" s="284"/>
      <c r="G860" s="284"/>
      <c r="H860" s="284"/>
      <c r="I860" s="284"/>
      <c r="J860" s="284"/>
      <c r="K860" s="284"/>
      <c r="L860" s="284"/>
      <c r="M860" s="284"/>
      <c r="N860" s="284"/>
      <c r="O860" s="284"/>
      <c r="P860" s="284"/>
      <c r="Q860" s="284"/>
      <c r="R860" s="284"/>
      <c r="S860" s="284"/>
      <c r="T860" s="284"/>
      <c r="U860" s="284"/>
      <c r="V860" s="284"/>
      <c r="W860" s="284"/>
      <c r="X860" s="284"/>
      <c r="Y860" s="284"/>
      <c r="Z860" s="284"/>
    </row>
    <row r="861" spans="1:26" ht="18.75" customHeight="1" x14ac:dyDescent="0.25">
      <c r="A861" s="287"/>
      <c r="B861" s="285"/>
      <c r="C861" s="286"/>
      <c r="D861" s="285"/>
      <c r="E861" s="284"/>
      <c r="F861" s="284"/>
      <c r="G861" s="284"/>
      <c r="H861" s="284"/>
      <c r="I861" s="284"/>
      <c r="J861" s="284"/>
      <c r="K861" s="284"/>
      <c r="L861" s="284"/>
      <c r="M861" s="284"/>
      <c r="N861" s="284"/>
      <c r="O861" s="284"/>
      <c r="P861" s="284"/>
      <c r="Q861" s="284"/>
      <c r="R861" s="284"/>
      <c r="S861" s="284"/>
      <c r="T861" s="284"/>
      <c r="U861" s="284"/>
      <c r="V861" s="284"/>
      <c r="W861" s="284"/>
      <c r="X861" s="284"/>
      <c r="Y861" s="284"/>
      <c r="Z861" s="284"/>
    </row>
    <row r="862" spans="1:26" ht="18.75" customHeight="1" x14ac:dyDescent="0.25">
      <c r="A862" s="287"/>
      <c r="B862" s="285"/>
      <c r="C862" s="286"/>
      <c r="D862" s="285"/>
      <c r="E862" s="284"/>
      <c r="F862" s="284"/>
      <c r="G862" s="284"/>
      <c r="H862" s="284"/>
      <c r="I862" s="284"/>
      <c r="J862" s="284"/>
      <c r="K862" s="284"/>
      <c r="L862" s="284"/>
      <c r="M862" s="284"/>
      <c r="N862" s="284"/>
      <c r="O862" s="284"/>
      <c r="P862" s="284"/>
      <c r="Q862" s="284"/>
      <c r="R862" s="284"/>
      <c r="S862" s="284"/>
      <c r="T862" s="284"/>
      <c r="U862" s="284"/>
      <c r="V862" s="284"/>
      <c r="W862" s="284"/>
      <c r="X862" s="284"/>
      <c r="Y862" s="284"/>
      <c r="Z862" s="284"/>
    </row>
    <row r="863" spans="1:26" ht="18.75" customHeight="1" x14ac:dyDescent="0.25">
      <c r="A863" s="287"/>
      <c r="B863" s="285"/>
      <c r="C863" s="286"/>
      <c r="D863" s="285"/>
      <c r="E863" s="284"/>
      <c r="F863" s="284"/>
      <c r="G863" s="284"/>
      <c r="H863" s="284"/>
      <c r="I863" s="284"/>
      <c r="J863" s="284"/>
      <c r="K863" s="284"/>
      <c r="L863" s="284"/>
      <c r="M863" s="284"/>
      <c r="N863" s="284"/>
      <c r="O863" s="284"/>
      <c r="P863" s="284"/>
      <c r="Q863" s="284"/>
      <c r="R863" s="284"/>
      <c r="S863" s="284"/>
      <c r="T863" s="284"/>
      <c r="U863" s="284"/>
      <c r="V863" s="284"/>
      <c r="W863" s="284"/>
      <c r="X863" s="284"/>
      <c r="Y863" s="284"/>
      <c r="Z863" s="284"/>
    </row>
    <row r="864" spans="1:26" ht="18.75" customHeight="1" x14ac:dyDescent="0.25">
      <c r="A864" s="287"/>
      <c r="B864" s="285"/>
      <c r="C864" s="286"/>
      <c r="D864" s="285"/>
      <c r="E864" s="284"/>
      <c r="F864" s="284"/>
      <c r="G864" s="284"/>
      <c r="H864" s="284"/>
      <c r="I864" s="284"/>
      <c r="J864" s="284"/>
      <c r="K864" s="284"/>
      <c r="L864" s="284"/>
      <c r="M864" s="284"/>
      <c r="N864" s="284"/>
      <c r="O864" s="284"/>
      <c r="P864" s="284"/>
      <c r="Q864" s="284"/>
      <c r="R864" s="284"/>
      <c r="S864" s="284"/>
      <c r="T864" s="284"/>
      <c r="U864" s="284"/>
      <c r="V864" s="284"/>
      <c r="W864" s="284"/>
      <c r="X864" s="284"/>
      <c r="Y864" s="284"/>
      <c r="Z864" s="284"/>
    </row>
    <row r="865" spans="1:26" ht="18.75" customHeight="1" x14ac:dyDescent="0.25">
      <c r="A865" s="287"/>
      <c r="B865" s="285"/>
      <c r="C865" s="286"/>
      <c r="D865" s="285"/>
      <c r="E865" s="284"/>
      <c r="F865" s="284"/>
      <c r="G865" s="284"/>
      <c r="H865" s="284"/>
      <c r="I865" s="284"/>
      <c r="J865" s="284"/>
      <c r="K865" s="284"/>
      <c r="L865" s="284"/>
      <c r="M865" s="284"/>
      <c r="N865" s="284"/>
      <c r="O865" s="284"/>
      <c r="P865" s="284"/>
      <c r="Q865" s="284"/>
      <c r="R865" s="284"/>
      <c r="S865" s="284"/>
      <c r="T865" s="284"/>
      <c r="U865" s="284"/>
      <c r="V865" s="284"/>
      <c r="W865" s="284"/>
      <c r="X865" s="284"/>
      <c r="Y865" s="284"/>
      <c r="Z865" s="284"/>
    </row>
    <row r="866" spans="1:26" ht="18.75" customHeight="1" x14ac:dyDescent="0.25">
      <c r="A866" s="287"/>
      <c r="B866" s="285"/>
      <c r="C866" s="286"/>
      <c r="D866" s="285"/>
      <c r="E866" s="284"/>
      <c r="F866" s="284"/>
      <c r="G866" s="284"/>
      <c r="H866" s="284"/>
      <c r="I866" s="284"/>
      <c r="J866" s="284"/>
      <c r="K866" s="284"/>
      <c r="L866" s="284"/>
      <c r="M866" s="284"/>
      <c r="N866" s="284"/>
      <c r="O866" s="284"/>
      <c r="P866" s="284"/>
      <c r="Q866" s="284"/>
      <c r="R866" s="284"/>
      <c r="S866" s="284"/>
      <c r="T866" s="284"/>
      <c r="U866" s="284"/>
      <c r="V866" s="284"/>
      <c r="W866" s="284"/>
      <c r="X866" s="284"/>
      <c r="Y866" s="284"/>
      <c r="Z866" s="284"/>
    </row>
    <row r="867" spans="1:26" ht="18.75" customHeight="1" x14ac:dyDescent="0.25">
      <c r="A867" s="287"/>
      <c r="B867" s="285"/>
      <c r="C867" s="286"/>
      <c r="D867" s="285"/>
      <c r="E867" s="284"/>
      <c r="F867" s="284"/>
      <c r="G867" s="284"/>
      <c r="H867" s="284"/>
      <c r="I867" s="284"/>
      <c r="J867" s="284"/>
      <c r="K867" s="284"/>
      <c r="L867" s="284"/>
      <c r="M867" s="284"/>
      <c r="N867" s="284"/>
      <c r="O867" s="284"/>
      <c r="P867" s="284"/>
      <c r="Q867" s="284"/>
      <c r="R867" s="284"/>
      <c r="S867" s="284"/>
      <c r="T867" s="284"/>
      <c r="U867" s="284"/>
      <c r="V867" s="284"/>
      <c r="W867" s="284"/>
      <c r="X867" s="284"/>
      <c r="Y867" s="284"/>
      <c r="Z867" s="284"/>
    </row>
    <row r="868" spans="1:26" ht="18.75" customHeight="1" x14ac:dyDescent="0.25">
      <c r="A868" s="287"/>
      <c r="B868" s="285"/>
      <c r="C868" s="286"/>
      <c r="D868" s="285"/>
      <c r="E868" s="284"/>
      <c r="F868" s="284"/>
      <c r="G868" s="284"/>
      <c r="H868" s="284"/>
      <c r="I868" s="284"/>
      <c r="J868" s="284"/>
      <c r="K868" s="284"/>
      <c r="L868" s="284"/>
      <c r="M868" s="284"/>
      <c r="N868" s="284"/>
      <c r="O868" s="284"/>
      <c r="P868" s="284"/>
      <c r="Q868" s="284"/>
      <c r="R868" s="284"/>
      <c r="S868" s="284"/>
      <c r="T868" s="284"/>
      <c r="U868" s="284"/>
      <c r="V868" s="284"/>
      <c r="W868" s="284"/>
      <c r="X868" s="284"/>
      <c r="Y868" s="284"/>
      <c r="Z868" s="284"/>
    </row>
    <row r="869" spans="1:26" ht="18.75" customHeight="1" x14ac:dyDescent="0.25">
      <c r="A869" s="287"/>
      <c r="B869" s="285"/>
      <c r="C869" s="286"/>
      <c r="D869" s="285"/>
      <c r="E869" s="284"/>
      <c r="F869" s="284"/>
      <c r="G869" s="284"/>
      <c r="H869" s="284"/>
      <c r="I869" s="284"/>
      <c r="J869" s="284"/>
      <c r="K869" s="284"/>
      <c r="L869" s="284"/>
      <c r="M869" s="284"/>
      <c r="N869" s="284"/>
      <c r="O869" s="284"/>
      <c r="P869" s="284"/>
      <c r="Q869" s="284"/>
      <c r="R869" s="284"/>
      <c r="S869" s="284"/>
      <c r="T869" s="284"/>
      <c r="U869" s="284"/>
      <c r="V869" s="284"/>
      <c r="W869" s="284"/>
      <c r="X869" s="284"/>
      <c r="Y869" s="284"/>
      <c r="Z869" s="284"/>
    </row>
    <row r="870" spans="1:26" ht="18.75" customHeight="1" x14ac:dyDescent="0.25">
      <c r="A870" s="287"/>
      <c r="B870" s="285"/>
      <c r="C870" s="286"/>
      <c r="D870" s="285"/>
      <c r="E870" s="284"/>
      <c r="F870" s="284"/>
      <c r="G870" s="284"/>
      <c r="H870" s="284"/>
      <c r="I870" s="284"/>
      <c r="J870" s="284"/>
      <c r="K870" s="284"/>
      <c r="L870" s="284"/>
      <c r="M870" s="284"/>
      <c r="N870" s="284"/>
      <c r="O870" s="284"/>
      <c r="P870" s="284"/>
      <c r="Q870" s="284"/>
      <c r="R870" s="284"/>
      <c r="S870" s="284"/>
      <c r="T870" s="284"/>
      <c r="U870" s="284"/>
      <c r="V870" s="284"/>
      <c r="W870" s="284"/>
      <c r="X870" s="284"/>
      <c r="Y870" s="284"/>
      <c r="Z870" s="284"/>
    </row>
    <row r="871" spans="1:26" ht="18.75" customHeight="1" x14ac:dyDescent="0.25">
      <c r="A871" s="287"/>
      <c r="B871" s="285"/>
      <c r="C871" s="286"/>
      <c r="D871" s="285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4"/>
      <c r="Q871" s="284"/>
      <c r="R871" s="284"/>
      <c r="S871" s="284"/>
      <c r="T871" s="284"/>
      <c r="U871" s="284"/>
      <c r="V871" s="284"/>
      <c r="W871" s="284"/>
      <c r="X871" s="284"/>
      <c r="Y871" s="284"/>
      <c r="Z871" s="284"/>
    </row>
    <row r="872" spans="1:26" ht="18.75" customHeight="1" x14ac:dyDescent="0.25">
      <c r="A872" s="287"/>
      <c r="B872" s="285"/>
      <c r="C872" s="286"/>
      <c r="D872" s="285"/>
      <c r="E872" s="284"/>
      <c r="F872" s="284"/>
      <c r="G872" s="284"/>
      <c r="H872" s="284"/>
      <c r="I872" s="284"/>
      <c r="J872" s="284"/>
      <c r="K872" s="284"/>
      <c r="L872" s="284"/>
      <c r="M872" s="284"/>
      <c r="N872" s="284"/>
      <c r="O872" s="284"/>
      <c r="P872" s="284"/>
      <c r="Q872" s="284"/>
      <c r="R872" s="284"/>
      <c r="S872" s="284"/>
      <c r="T872" s="284"/>
      <c r="U872" s="284"/>
      <c r="V872" s="284"/>
      <c r="W872" s="284"/>
      <c r="X872" s="284"/>
      <c r="Y872" s="284"/>
      <c r="Z872" s="284"/>
    </row>
    <row r="873" spans="1:26" ht="18.75" customHeight="1" x14ac:dyDescent="0.25">
      <c r="A873" s="287"/>
      <c r="B873" s="285"/>
      <c r="C873" s="286"/>
      <c r="D873" s="285"/>
      <c r="E873" s="284"/>
      <c r="F873" s="284"/>
      <c r="G873" s="284"/>
      <c r="H873" s="284"/>
      <c r="I873" s="284"/>
      <c r="J873" s="284"/>
      <c r="K873" s="284"/>
      <c r="L873" s="284"/>
      <c r="M873" s="284"/>
      <c r="N873" s="284"/>
      <c r="O873" s="284"/>
      <c r="P873" s="284"/>
      <c r="Q873" s="284"/>
      <c r="R873" s="284"/>
      <c r="S873" s="284"/>
      <c r="T873" s="284"/>
      <c r="U873" s="284"/>
      <c r="V873" s="284"/>
      <c r="W873" s="284"/>
      <c r="X873" s="284"/>
      <c r="Y873" s="284"/>
      <c r="Z873" s="284"/>
    </row>
    <row r="874" spans="1:26" ht="18.75" customHeight="1" x14ac:dyDescent="0.25">
      <c r="A874" s="287"/>
      <c r="B874" s="285"/>
      <c r="C874" s="286"/>
      <c r="D874" s="285"/>
      <c r="E874" s="284"/>
      <c r="F874" s="284"/>
      <c r="G874" s="284"/>
      <c r="H874" s="284"/>
      <c r="I874" s="284"/>
      <c r="J874" s="284"/>
      <c r="K874" s="284"/>
      <c r="L874" s="284"/>
      <c r="M874" s="284"/>
      <c r="N874" s="284"/>
      <c r="O874" s="284"/>
      <c r="P874" s="284"/>
      <c r="Q874" s="284"/>
      <c r="R874" s="284"/>
      <c r="S874" s="284"/>
      <c r="T874" s="284"/>
      <c r="U874" s="284"/>
      <c r="V874" s="284"/>
      <c r="W874" s="284"/>
      <c r="X874" s="284"/>
      <c r="Y874" s="284"/>
      <c r="Z874" s="284"/>
    </row>
    <row r="875" spans="1:26" ht="18.75" customHeight="1" x14ac:dyDescent="0.25">
      <c r="A875" s="287"/>
      <c r="B875" s="285"/>
      <c r="C875" s="286"/>
      <c r="D875" s="285"/>
      <c r="E875" s="284"/>
      <c r="F875" s="284"/>
      <c r="G875" s="284"/>
      <c r="H875" s="284"/>
      <c r="I875" s="284"/>
      <c r="J875" s="284"/>
      <c r="K875" s="284"/>
      <c r="L875" s="284"/>
      <c r="M875" s="284"/>
      <c r="N875" s="284"/>
      <c r="O875" s="284"/>
      <c r="P875" s="284"/>
      <c r="Q875" s="284"/>
      <c r="R875" s="284"/>
      <c r="S875" s="284"/>
      <c r="T875" s="284"/>
      <c r="U875" s="284"/>
      <c r="V875" s="284"/>
      <c r="W875" s="284"/>
      <c r="X875" s="284"/>
      <c r="Y875" s="284"/>
      <c r="Z875" s="284"/>
    </row>
    <row r="876" spans="1:26" ht="18.75" customHeight="1" x14ac:dyDescent="0.25">
      <c r="A876" s="287"/>
      <c r="B876" s="285"/>
      <c r="C876" s="286"/>
      <c r="D876" s="285"/>
      <c r="E876" s="284"/>
      <c r="F876" s="284"/>
      <c r="G876" s="284"/>
      <c r="H876" s="284"/>
      <c r="I876" s="284"/>
      <c r="J876" s="284"/>
      <c r="K876" s="284"/>
      <c r="L876" s="284"/>
      <c r="M876" s="284"/>
      <c r="N876" s="284"/>
      <c r="O876" s="284"/>
      <c r="P876" s="284"/>
      <c r="Q876" s="284"/>
      <c r="R876" s="284"/>
      <c r="S876" s="284"/>
      <c r="T876" s="284"/>
      <c r="U876" s="284"/>
      <c r="V876" s="284"/>
      <c r="W876" s="284"/>
      <c r="X876" s="284"/>
      <c r="Y876" s="284"/>
      <c r="Z876" s="284"/>
    </row>
    <row r="877" spans="1:26" ht="18.75" customHeight="1" x14ac:dyDescent="0.25">
      <c r="A877" s="287"/>
      <c r="B877" s="285"/>
      <c r="C877" s="286"/>
      <c r="D877" s="285"/>
      <c r="E877" s="284"/>
      <c r="F877" s="284"/>
      <c r="G877" s="284"/>
      <c r="H877" s="284"/>
      <c r="I877" s="284"/>
      <c r="J877" s="284"/>
      <c r="K877" s="284"/>
      <c r="L877" s="284"/>
      <c r="M877" s="284"/>
      <c r="N877" s="284"/>
      <c r="O877" s="284"/>
      <c r="P877" s="284"/>
      <c r="Q877" s="284"/>
      <c r="R877" s="284"/>
      <c r="S877" s="284"/>
      <c r="T877" s="284"/>
      <c r="U877" s="284"/>
      <c r="V877" s="284"/>
      <c r="W877" s="284"/>
      <c r="X877" s="284"/>
      <c r="Y877" s="284"/>
      <c r="Z877" s="284"/>
    </row>
    <row r="878" spans="1:26" ht="18.75" customHeight="1" x14ac:dyDescent="0.25">
      <c r="A878" s="287"/>
      <c r="B878" s="285"/>
      <c r="C878" s="286"/>
      <c r="D878" s="285"/>
      <c r="E878" s="284"/>
      <c r="F878" s="284"/>
      <c r="G878" s="284"/>
      <c r="H878" s="284"/>
      <c r="I878" s="284"/>
      <c r="J878" s="284"/>
      <c r="K878" s="284"/>
      <c r="L878" s="284"/>
      <c r="M878" s="284"/>
      <c r="N878" s="284"/>
      <c r="O878" s="284"/>
      <c r="P878" s="284"/>
      <c r="Q878" s="284"/>
      <c r="R878" s="284"/>
      <c r="S878" s="284"/>
      <c r="T878" s="284"/>
      <c r="U878" s="284"/>
      <c r="V878" s="284"/>
      <c r="W878" s="284"/>
      <c r="X878" s="284"/>
      <c r="Y878" s="284"/>
      <c r="Z878" s="284"/>
    </row>
    <row r="879" spans="1:26" ht="18.75" customHeight="1" x14ac:dyDescent="0.25">
      <c r="A879" s="287"/>
      <c r="B879" s="285"/>
      <c r="C879" s="286"/>
      <c r="D879" s="285"/>
      <c r="E879" s="284"/>
      <c r="F879" s="284"/>
      <c r="G879" s="284"/>
      <c r="H879" s="284"/>
      <c r="I879" s="284"/>
      <c r="J879" s="284"/>
      <c r="K879" s="284"/>
      <c r="L879" s="284"/>
      <c r="M879" s="284"/>
      <c r="N879" s="284"/>
      <c r="O879" s="284"/>
      <c r="P879" s="284"/>
      <c r="Q879" s="284"/>
      <c r="R879" s="284"/>
      <c r="S879" s="284"/>
      <c r="T879" s="284"/>
      <c r="U879" s="284"/>
      <c r="V879" s="284"/>
      <c r="W879" s="284"/>
      <c r="X879" s="284"/>
      <c r="Y879" s="284"/>
      <c r="Z879" s="284"/>
    </row>
    <row r="880" spans="1:26" ht="18.75" customHeight="1" x14ac:dyDescent="0.25">
      <c r="A880" s="287"/>
      <c r="B880" s="285"/>
      <c r="C880" s="286"/>
      <c r="D880" s="285"/>
      <c r="E880" s="284"/>
      <c r="F880" s="284"/>
      <c r="G880" s="284"/>
      <c r="H880" s="284"/>
      <c r="I880" s="284"/>
      <c r="J880" s="284"/>
      <c r="K880" s="284"/>
      <c r="L880" s="284"/>
      <c r="M880" s="284"/>
      <c r="N880" s="284"/>
      <c r="O880" s="284"/>
      <c r="P880" s="284"/>
      <c r="Q880" s="284"/>
      <c r="R880" s="284"/>
      <c r="S880" s="284"/>
      <c r="T880" s="284"/>
      <c r="U880" s="284"/>
      <c r="V880" s="284"/>
      <c r="W880" s="284"/>
      <c r="X880" s="284"/>
      <c r="Y880" s="284"/>
      <c r="Z880" s="284"/>
    </row>
    <row r="881" spans="1:26" ht="18.75" customHeight="1" x14ac:dyDescent="0.25">
      <c r="A881" s="287"/>
      <c r="B881" s="285"/>
      <c r="C881" s="286"/>
      <c r="D881" s="285"/>
      <c r="E881" s="284"/>
      <c r="F881" s="284"/>
      <c r="G881" s="284"/>
      <c r="H881" s="284"/>
      <c r="I881" s="284"/>
      <c r="J881" s="284"/>
      <c r="K881" s="284"/>
      <c r="L881" s="284"/>
      <c r="M881" s="284"/>
      <c r="N881" s="284"/>
      <c r="O881" s="284"/>
      <c r="P881" s="284"/>
      <c r="Q881" s="284"/>
      <c r="R881" s="284"/>
      <c r="S881" s="284"/>
      <c r="T881" s="284"/>
      <c r="U881" s="284"/>
      <c r="V881" s="284"/>
      <c r="W881" s="284"/>
      <c r="X881" s="284"/>
      <c r="Y881" s="284"/>
      <c r="Z881" s="284"/>
    </row>
    <row r="882" spans="1:26" ht="18.75" customHeight="1" x14ac:dyDescent="0.25">
      <c r="A882" s="287"/>
      <c r="B882" s="285"/>
      <c r="C882" s="286"/>
      <c r="D882" s="285"/>
      <c r="E882" s="284"/>
      <c r="F882" s="284"/>
      <c r="G882" s="284"/>
      <c r="H882" s="284"/>
      <c r="I882" s="284"/>
      <c r="J882" s="284"/>
      <c r="K882" s="284"/>
      <c r="L882" s="284"/>
      <c r="M882" s="284"/>
      <c r="N882" s="284"/>
      <c r="O882" s="284"/>
      <c r="P882" s="284"/>
      <c r="Q882" s="284"/>
      <c r="R882" s="284"/>
      <c r="S882" s="284"/>
      <c r="T882" s="284"/>
      <c r="U882" s="284"/>
      <c r="V882" s="284"/>
      <c r="W882" s="284"/>
      <c r="X882" s="284"/>
      <c r="Y882" s="284"/>
      <c r="Z882" s="284"/>
    </row>
    <row r="883" spans="1:26" ht="18.75" customHeight="1" x14ac:dyDescent="0.25">
      <c r="A883" s="287"/>
      <c r="B883" s="285"/>
      <c r="C883" s="286"/>
      <c r="D883" s="285"/>
      <c r="E883" s="284"/>
      <c r="F883" s="284"/>
      <c r="G883" s="284"/>
      <c r="H883" s="284"/>
      <c r="I883" s="284"/>
      <c r="J883" s="284"/>
      <c r="K883" s="284"/>
      <c r="L883" s="284"/>
      <c r="M883" s="284"/>
      <c r="N883" s="284"/>
      <c r="O883" s="284"/>
      <c r="P883" s="284"/>
      <c r="Q883" s="284"/>
      <c r="R883" s="284"/>
      <c r="S883" s="284"/>
      <c r="T883" s="284"/>
      <c r="U883" s="284"/>
      <c r="V883" s="284"/>
      <c r="W883" s="284"/>
      <c r="X883" s="284"/>
      <c r="Y883" s="284"/>
      <c r="Z883" s="284"/>
    </row>
    <row r="884" spans="1:26" ht="18.75" customHeight="1" x14ac:dyDescent="0.25">
      <c r="A884" s="287"/>
      <c r="B884" s="285"/>
      <c r="C884" s="286"/>
      <c r="D884" s="285"/>
      <c r="E884" s="284"/>
      <c r="F884" s="284"/>
      <c r="G884" s="284"/>
      <c r="H884" s="284"/>
      <c r="I884" s="284"/>
      <c r="J884" s="284"/>
      <c r="K884" s="284"/>
      <c r="L884" s="284"/>
      <c r="M884" s="284"/>
      <c r="N884" s="284"/>
      <c r="O884" s="284"/>
      <c r="P884" s="284"/>
      <c r="Q884" s="284"/>
      <c r="R884" s="284"/>
      <c r="S884" s="284"/>
      <c r="T884" s="284"/>
      <c r="U884" s="284"/>
      <c r="V884" s="284"/>
      <c r="W884" s="284"/>
      <c r="X884" s="284"/>
      <c r="Y884" s="284"/>
      <c r="Z884" s="284"/>
    </row>
    <row r="885" spans="1:26" ht="18.75" customHeight="1" x14ac:dyDescent="0.25">
      <c r="A885" s="287"/>
      <c r="B885" s="285"/>
      <c r="C885" s="286"/>
      <c r="D885" s="285"/>
      <c r="E885" s="284"/>
      <c r="F885" s="284"/>
      <c r="G885" s="284"/>
      <c r="H885" s="284"/>
      <c r="I885" s="284"/>
      <c r="J885" s="284"/>
      <c r="K885" s="284"/>
      <c r="L885" s="284"/>
      <c r="M885" s="284"/>
      <c r="N885" s="284"/>
      <c r="O885" s="284"/>
      <c r="P885" s="284"/>
      <c r="Q885" s="284"/>
      <c r="R885" s="284"/>
      <c r="S885" s="284"/>
      <c r="T885" s="284"/>
      <c r="U885" s="284"/>
      <c r="V885" s="284"/>
      <c r="W885" s="284"/>
      <c r="X885" s="284"/>
      <c r="Y885" s="284"/>
      <c r="Z885" s="284"/>
    </row>
    <row r="886" spans="1:26" ht="18.75" customHeight="1" x14ac:dyDescent="0.25">
      <c r="A886" s="287"/>
      <c r="B886" s="285"/>
      <c r="C886" s="286"/>
      <c r="D886" s="285"/>
      <c r="E886" s="284"/>
      <c r="F886" s="284"/>
      <c r="G886" s="284"/>
      <c r="H886" s="284"/>
      <c r="I886" s="284"/>
      <c r="J886" s="284"/>
      <c r="K886" s="284"/>
      <c r="L886" s="284"/>
      <c r="M886" s="284"/>
      <c r="N886" s="284"/>
      <c r="O886" s="284"/>
      <c r="P886" s="284"/>
      <c r="Q886" s="284"/>
      <c r="R886" s="284"/>
      <c r="S886" s="284"/>
      <c r="T886" s="284"/>
      <c r="U886" s="284"/>
      <c r="V886" s="284"/>
      <c r="W886" s="284"/>
      <c r="X886" s="284"/>
      <c r="Y886" s="284"/>
      <c r="Z886" s="284"/>
    </row>
    <row r="887" spans="1:26" ht="18.75" customHeight="1" x14ac:dyDescent="0.25">
      <c r="A887" s="287"/>
      <c r="B887" s="285"/>
      <c r="C887" s="286"/>
      <c r="D887" s="285"/>
      <c r="E887" s="284"/>
      <c r="F887" s="284"/>
      <c r="G887" s="284"/>
      <c r="H887" s="284"/>
      <c r="I887" s="284"/>
      <c r="J887" s="284"/>
      <c r="K887" s="284"/>
      <c r="L887" s="284"/>
      <c r="M887" s="284"/>
      <c r="N887" s="284"/>
      <c r="O887" s="284"/>
      <c r="P887" s="284"/>
      <c r="Q887" s="284"/>
      <c r="R887" s="284"/>
      <c r="S887" s="284"/>
      <c r="T887" s="284"/>
      <c r="U887" s="284"/>
      <c r="V887" s="284"/>
      <c r="W887" s="284"/>
      <c r="X887" s="284"/>
      <c r="Y887" s="284"/>
      <c r="Z887" s="284"/>
    </row>
    <row r="888" spans="1:26" ht="18.75" customHeight="1" x14ac:dyDescent="0.25">
      <c r="A888" s="287"/>
      <c r="B888" s="285"/>
      <c r="C888" s="286"/>
      <c r="D888" s="285"/>
      <c r="E888" s="284"/>
      <c r="F888" s="284"/>
      <c r="G888" s="284"/>
      <c r="H888" s="284"/>
      <c r="I888" s="284"/>
      <c r="J888" s="284"/>
      <c r="K888" s="284"/>
      <c r="L888" s="284"/>
      <c r="M888" s="284"/>
      <c r="N888" s="284"/>
      <c r="O888" s="284"/>
      <c r="P888" s="284"/>
      <c r="Q888" s="284"/>
      <c r="R888" s="284"/>
      <c r="S888" s="284"/>
      <c r="T888" s="284"/>
      <c r="U888" s="284"/>
      <c r="V888" s="284"/>
      <c r="W888" s="284"/>
      <c r="X888" s="284"/>
      <c r="Y888" s="284"/>
      <c r="Z888" s="284"/>
    </row>
    <row r="889" spans="1:26" ht="18.75" customHeight="1" x14ac:dyDescent="0.25">
      <c r="A889" s="287"/>
      <c r="B889" s="285"/>
      <c r="C889" s="286"/>
      <c r="D889" s="285"/>
      <c r="E889" s="284"/>
      <c r="F889" s="284"/>
      <c r="G889" s="284"/>
      <c r="H889" s="284"/>
      <c r="I889" s="284"/>
      <c r="J889" s="284"/>
      <c r="K889" s="284"/>
      <c r="L889" s="284"/>
      <c r="M889" s="284"/>
      <c r="N889" s="284"/>
      <c r="O889" s="284"/>
      <c r="P889" s="284"/>
      <c r="Q889" s="284"/>
      <c r="R889" s="284"/>
      <c r="S889" s="284"/>
      <c r="T889" s="284"/>
      <c r="U889" s="284"/>
      <c r="V889" s="284"/>
      <c r="W889" s="284"/>
      <c r="X889" s="284"/>
      <c r="Y889" s="284"/>
      <c r="Z889" s="284"/>
    </row>
    <row r="890" spans="1:26" ht="18.75" customHeight="1" x14ac:dyDescent="0.25">
      <c r="A890" s="287"/>
      <c r="B890" s="285"/>
      <c r="C890" s="286"/>
      <c r="D890" s="285"/>
      <c r="E890" s="284"/>
      <c r="F890" s="284"/>
      <c r="G890" s="284"/>
      <c r="H890" s="284"/>
      <c r="I890" s="284"/>
      <c r="J890" s="284"/>
      <c r="K890" s="284"/>
      <c r="L890" s="284"/>
      <c r="M890" s="284"/>
      <c r="N890" s="284"/>
      <c r="O890" s="284"/>
      <c r="P890" s="284"/>
      <c r="Q890" s="284"/>
      <c r="R890" s="284"/>
      <c r="S890" s="284"/>
      <c r="T890" s="284"/>
      <c r="U890" s="284"/>
      <c r="V890" s="284"/>
      <c r="W890" s="284"/>
      <c r="X890" s="284"/>
      <c r="Y890" s="284"/>
      <c r="Z890" s="284"/>
    </row>
    <row r="891" spans="1:26" ht="18.75" customHeight="1" x14ac:dyDescent="0.25">
      <c r="A891" s="287"/>
      <c r="B891" s="285"/>
      <c r="C891" s="286"/>
      <c r="D891" s="285"/>
      <c r="E891" s="284"/>
      <c r="F891" s="284"/>
      <c r="G891" s="284"/>
      <c r="H891" s="284"/>
      <c r="I891" s="284"/>
      <c r="J891" s="284"/>
      <c r="K891" s="284"/>
      <c r="L891" s="284"/>
      <c r="M891" s="284"/>
      <c r="N891" s="284"/>
      <c r="O891" s="284"/>
      <c r="P891" s="284"/>
      <c r="Q891" s="284"/>
      <c r="R891" s="284"/>
      <c r="S891" s="284"/>
      <c r="T891" s="284"/>
      <c r="U891" s="284"/>
      <c r="V891" s="284"/>
      <c r="W891" s="284"/>
      <c r="X891" s="284"/>
      <c r="Y891" s="284"/>
      <c r="Z891" s="284"/>
    </row>
    <row r="892" spans="1:26" ht="18.75" customHeight="1" x14ac:dyDescent="0.25">
      <c r="A892" s="287"/>
      <c r="B892" s="285"/>
      <c r="C892" s="286"/>
      <c r="D892" s="285"/>
      <c r="E892" s="284"/>
      <c r="F892" s="284"/>
      <c r="G892" s="284"/>
      <c r="H892" s="284"/>
      <c r="I892" s="284"/>
      <c r="J892" s="284"/>
      <c r="K892" s="284"/>
      <c r="L892" s="284"/>
      <c r="M892" s="284"/>
      <c r="N892" s="284"/>
      <c r="O892" s="284"/>
      <c r="P892" s="284"/>
      <c r="Q892" s="284"/>
      <c r="R892" s="284"/>
      <c r="S892" s="284"/>
      <c r="T892" s="284"/>
      <c r="U892" s="284"/>
      <c r="V892" s="284"/>
      <c r="W892" s="284"/>
      <c r="X892" s="284"/>
      <c r="Y892" s="284"/>
      <c r="Z892" s="284"/>
    </row>
    <row r="893" spans="1:26" ht="18.75" customHeight="1" x14ac:dyDescent="0.25">
      <c r="A893" s="287"/>
      <c r="B893" s="285"/>
      <c r="C893" s="286"/>
      <c r="D893" s="285"/>
      <c r="E893" s="284"/>
      <c r="F893" s="284"/>
      <c r="G893" s="284"/>
      <c r="H893" s="284"/>
      <c r="I893" s="284"/>
      <c r="J893" s="284"/>
      <c r="K893" s="284"/>
      <c r="L893" s="284"/>
      <c r="M893" s="284"/>
      <c r="N893" s="284"/>
      <c r="O893" s="284"/>
      <c r="P893" s="284"/>
      <c r="Q893" s="284"/>
      <c r="R893" s="284"/>
      <c r="S893" s="284"/>
      <c r="T893" s="284"/>
      <c r="U893" s="284"/>
      <c r="V893" s="284"/>
      <c r="W893" s="284"/>
      <c r="X893" s="284"/>
      <c r="Y893" s="284"/>
      <c r="Z893" s="284"/>
    </row>
    <row r="894" spans="1:26" ht="18.75" customHeight="1" x14ac:dyDescent="0.25">
      <c r="A894" s="287"/>
      <c r="B894" s="285"/>
      <c r="C894" s="286"/>
      <c r="D894" s="285"/>
      <c r="E894" s="284"/>
      <c r="F894" s="284"/>
      <c r="G894" s="284"/>
      <c r="H894" s="284"/>
      <c r="I894" s="284"/>
      <c r="J894" s="284"/>
      <c r="K894" s="284"/>
      <c r="L894" s="284"/>
      <c r="M894" s="284"/>
      <c r="N894" s="284"/>
      <c r="O894" s="284"/>
      <c r="P894" s="284"/>
      <c r="Q894" s="284"/>
      <c r="R894" s="284"/>
      <c r="S894" s="284"/>
      <c r="T894" s="284"/>
      <c r="U894" s="284"/>
      <c r="V894" s="284"/>
      <c r="W894" s="284"/>
      <c r="X894" s="284"/>
      <c r="Y894" s="284"/>
      <c r="Z894" s="284"/>
    </row>
    <row r="895" spans="1:26" ht="18.75" customHeight="1" x14ac:dyDescent="0.25">
      <c r="A895" s="287"/>
      <c r="B895" s="285"/>
      <c r="C895" s="286"/>
      <c r="D895" s="285"/>
      <c r="E895" s="284"/>
      <c r="F895" s="284"/>
      <c r="G895" s="284"/>
      <c r="H895" s="284"/>
      <c r="I895" s="284"/>
      <c r="J895" s="284"/>
      <c r="K895" s="284"/>
      <c r="L895" s="284"/>
      <c r="M895" s="284"/>
      <c r="N895" s="284"/>
      <c r="O895" s="284"/>
      <c r="P895" s="284"/>
      <c r="Q895" s="284"/>
      <c r="R895" s="284"/>
      <c r="S895" s="284"/>
      <c r="T895" s="284"/>
      <c r="U895" s="284"/>
      <c r="V895" s="284"/>
      <c r="W895" s="284"/>
      <c r="X895" s="284"/>
      <c r="Y895" s="284"/>
      <c r="Z895" s="284"/>
    </row>
    <row r="896" spans="1:26" ht="18.75" customHeight="1" x14ac:dyDescent="0.25">
      <c r="A896" s="287"/>
      <c r="B896" s="285"/>
      <c r="C896" s="286"/>
      <c r="D896" s="285"/>
      <c r="E896" s="284"/>
      <c r="F896" s="284"/>
      <c r="G896" s="284"/>
      <c r="H896" s="284"/>
      <c r="I896" s="284"/>
      <c r="J896" s="284"/>
      <c r="K896" s="284"/>
      <c r="L896" s="284"/>
      <c r="M896" s="284"/>
      <c r="N896" s="284"/>
      <c r="O896" s="284"/>
      <c r="P896" s="284"/>
      <c r="Q896" s="284"/>
      <c r="R896" s="284"/>
      <c r="S896" s="284"/>
      <c r="T896" s="284"/>
      <c r="U896" s="284"/>
      <c r="V896" s="284"/>
      <c r="W896" s="284"/>
      <c r="X896" s="284"/>
      <c r="Y896" s="284"/>
      <c r="Z896" s="284"/>
    </row>
    <row r="897" spans="1:26" ht="18.75" customHeight="1" x14ac:dyDescent="0.25">
      <c r="A897" s="287"/>
      <c r="B897" s="285"/>
      <c r="C897" s="286"/>
      <c r="D897" s="285"/>
      <c r="E897" s="284"/>
      <c r="F897" s="284"/>
      <c r="G897" s="284"/>
      <c r="H897" s="284"/>
      <c r="I897" s="284"/>
      <c r="J897" s="284"/>
      <c r="K897" s="284"/>
      <c r="L897" s="284"/>
      <c r="M897" s="284"/>
      <c r="N897" s="284"/>
      <c r="O897" s="284"/>
      <c r="P897" s="284"/>
      <c r="Q897" s="284"/>
      <c r="R897" s="284"/>
      <c r="S897" s="284"/>
      <c r="T897" s="284"/>
      <c r="U897" s="284"/>
      <c r="V897" s="284"/>
      <c r="W897" s="284"/>
      <c r="X897" s="284"/>
      <c r="Y897" s="284"/>
      <c r="Z897" s="284"/>
    </row>
    <row r="898" spans="1:26" ht="18.75" customHeight="1" x14ac:dyDescent="0.25">
      <c r="A898" s="287"/>
      <c r="B898" s="285"/>
      <c r="C898" s="286"/>
      <c r="D898" s="285"/>
      <c r="E898" s="284"/>
      <c r="F898" s="284"/>
      <c r="G898" s="284"/>
      <c r="H898" s="284"/>
      <c r="I898" s="284"/>
      <c r="J898" s="284"/>
      <c r="K898" s="284"/>
      <c r="L898" s="284"/>
      <c r="M898" s="284"/>
      <c r="N898" s="284"/>
      <c r="O898" s="284"/>
      <c r="P898" s="284"/>
      <c r="Q898" s="284"/>
      <c r="R898" s="284"/>
      <c r="S898" s="284"/>
      <c r="T898" s="284"/>
      <c r="U898" s="284"/>
      <c r="V898" s="284"/>
      <c r="W898" s="284"/>
      <c r="X898" s="284"/>
      <c r="Y898" s="284"/>
      <c r="Z898" s="284"/>
    </row>
    <row r="899" spans="1:26" ht="18.75" customHeight="1" x14ac:dyDescent="0.25">
      <c r="A899" s="287"/>
      <c r="B899" s="285"/>
      <c r="C899" s="286"/>
      <c r="D899" s="285"/>
      <c r="E899" s="284"/>
      <c r="F899" s="284"/>
      <c r="G899" s="284"/>
      <c r="H899" s="284"/>
      <c r="I899" s="284"/>
      <c r="J899" s="284"/>
      <c r="K899" s="284"/>
      <c r="L899" s="284"/>
      <c r="M899" s="284"/>
      <c r="N899" s="284"/>
      <c r="O899" s="284"/>
      <c r="P899" s="284"/>
      <c r="Q899" s="284"/>
      <c r="R899" s="284"/>
      <c r="S899" s="284"/>
      <c r="T899" s="284"/>
      <c r="U899" s="284"/>
      <c r="V899" s="284"/>
      <c r="W899" s="284"/>
      <c r="X899" s="284"/>
      <c r="Y899" s="284"/>
      <c r="Z899" s="284"/>
    </row>
    <row r="900" spans="1:26" ht="18.75" customHeight="1" x14ac:dyDescent="0.25">
      <c r="A900" s="287"/>
      <c r="B900" s="285"/>
      <c r="C900" s="286"/>
      <c r="D900" s="285"/>
      <c r="E900" s="284"/>
      <c r="F900" s="284"/>
      <c r="G900" s="284"/>
      <c r="H900" s="284"/>
      <c r="I900" s="284"/>
      <c r="J900" s="284"/>
      <c r="K900" s="284"/>
      <c r="L900" s="284"/>
      <c r="M900" s="284"/>
      <c r="N900" s="284"/>
      <c r="O900" s="284"/>
      <c r="P900" s="284"/>
      <c r="Q900" s="284"/>
      <c r="R900" s="284"/>
      <c r="S900" s="284"/>
      <c r="T900" s="284"/>
      <c r="U900" s="284"/>
      <c r="V900" s="284"/>
      <c r="W900" s="284"/>
      <c r="X900" s="284"/>
      <c r="Y900" s="284"/>
      <c r="Z900" s="284"/>
    </row>
    <row r="901" spans="1:26" ht="18.75" customHeight="1" x14ac:dyDescent="0.25">
      <c r="A901" s="287"/>
      <c r="B901" s="285"/>
      <c r="C901" s="286"/>
      <c r="D901" s="285"/>
      <c r="E901" s="284"/>
      <c r="F901" s="284"/>
      <c r="G901" s="284"/>
      <c r="H901" s="284"/>
      <c r="I901" s="284"/>
      <c r="J901" s="284"/>
      <c r="K901" s="284"/>
      <c r="L901" s="284"/>
      <c r="M901" s="284"/>
      <c r="N901" s="284"/>
      <c r="O901" s="284"/>
      <c r="P901" s="284"/>
      <c r="Q901" s="284"/>
      <c r="R901" s="284"/>
      <c r="S901" s="284"/>
      <c r="T901" s="284"/>
      <c r="U901" s="284"/>
      <c r="V901" s="284"/>
      <c r="W901" s="284"/>
      <c r="X901" s="284"/>
      <c r="Y901" s="284"/>
      <c r="Z901" s="284"/>
    </row>
    <row r="902" spans="1:26" ht="18.75" customHeight="1" x14ac:dyDescent="0.25">
      <c r="A902" s="287"/>
      <c r="B902" s="285"/>
      <c r="C902" s="286"/>
      <c r="D902" s="285"/>
      <c r="E902" s="284"/>
      <c r="F902" s="284"/>
      <c r="G902" s="284"/>
      <c r="H902" s="284"/>
      <c r="I902" s="284"/>
      <c r="J902" s="284"/>
      <c r="K902" s="284"/>
      <c r="L902" s="284"/>
      <c r="M902" s="284"/>
      <c r="N902" s="284"/>
      <c r="O902" s="284"/>
      <c r="P902" s="284"/>
      <c r="Q902" s="284"/>
      <c r="R902" s="284"/>
      <c r="S902" s="284"/>
      <c r="T902" s="284"/>
      <c r="U902" s="284"/>
      <c r="V902" s="284"/>
      <c r="W902" s="284"/>
      <c r="X902" s="284"/>
      <c r="Y902" s="284"/>
      <c r="Z902" s="284"/>
    </row>
    <row r="903" spans="1:26" ht="18.75" customHeight="1" x14ac:dyDescent="0.25">
      <c r="A903" s="287"/>
      <c r="B903" s="285"/>
      <c r="C903" s="286"/>
      <c r="D903" s="285"/>
      <c r="E903" s="284"/>
      <c r="F903" s="284"/>
      <c r="G903" s="284"/>
      <c r="H903" s="284"/>
      <c r="I903" s="284"/>
      <c r="J903" s="284"/>
      <c r="K903" s="284"/>
      <c r="L903" s="284"/>
      <c r="M903" s="284"/>
      <c r="N903" s="284"/>
      <c r="O903" s="284"/>
      <c r="P903" s="284"/>
      <c r="Q903" s="284"/>
      <c r="R903" s="284"/>
      <c r="S903" s="284"/>
      <c r="T903" s="284"/>
      <c r="U903" s="284"/>
      <c r="V903" s="284"/>
      <c r="W903" s="284"/>
      <c r="X903" s="284"/>
      <c r="Y903" s="284"/>
      <c r="Z903" s="284"/>
    </row>
    <row r="904" spans="1:26" ht="18.75" customHeight="1" x14ac:dyDescent="0.25">
      <c r="A904" s="287"/>
      <c r="B904" s="285"/>
      <c r="C904" s="286"/>
      <c r="D904" s="285"/>
      <c r="E904" s="284"/>
      <c r="F904" s="284"/>
      <c r="G904" s="284"/>
      <c r="H904" s="284"/>
      <c r="I904" s="284"/>
      <c r="J904" s="284"/>
      <c r="K904" s="284"/>
      <c r="L904" s="284"/>
      <c r="M904" s="284"/>
      <c r="N904" s="284"/>
      <c r="O904" s="284"/>
      <c r="P904" s="284"/>
      <c r="Q904" s="284"/>
      <c r="R904" s="284"/>
      <c r="S904" s="284"/>
      <c r="T904" s="284"/>
      <c r="U904" s="284"/>
      <c r="V904" s="284"/>
      <c r="W904" s="284"/>
      <c r="X904" s="284"/>
      <c r="Y904" s="284"/>
      <c r="Z904" s="284"/>
    </row>
    <row r="905" spans="1:26" ht="18.75" customHeight="1" x14ac:dyDescent="0.25">
      <c r="A905" s="287"/>
      <c r="B905" s="285"/>
      <c r="C905" s="286"/>
      <c r="D905" s="285"/>
      <c r="E905" s="284"/>
      <c r="F905" s="284"/>
      <c r="G905" s="284"/>
      <c r="H905" s="284"/>
      <c r="I905" s="284"/>
      <c r="J905" s="284"/>
      <c r="K905" s="284"/>
      <c r="L905" s="284"/>
      <c r="M905" s="284"/>
      <c r="N905" s="284"/>
      <c r="O905" s="284"/>
      <c r="P905" s="284"/>
      <c r="Q905" s="284"/>
      <c r="R905" s="284"/>
      <c r="S905" s="284"/>
      <c r="T905" s="284"/>
      <c r="U905" s="284"/>
      <c r="V905" s="284"/>
      <c r="W905" s="284"/>
      <c r="X905" s="284"/>
      <c r="Y905" s="284"/>
      <c r="Z905" s="284"/>
    </row>
    <row r="906" spans="1:26" ht="18.75" customHeight="1" x14ac:dyDescent="0.25">
      <c r="A906" s="287"/>
      <c r="B906" s="285"/>
      <c r="C906" s="286"/>
      <c r="D906" s="285"/>
      <c r="E906" s="284"/>
      <c r="F906" s="284"/>
      <c r="G906" s="284"/>
      <c r="H906" s="284"/>
      <c r="I906" s="284"/>
      <c r="J906" s="284"/>
      <c r="K906" s="284"/>
      <c r="L906" s="284"/>
      <c r="M906" s="284"/>
      <c r="N906" s="284"/>
      <c r="O906" s="284"/>
      <c r="P906" s="284"/>
      <c r="Q906" s="284"/>
      <c r="R906" s="284"/>
      <c r="S906" s="284"/>
      <c r="T906" s="284"/>
      <c r="U906" s="284"/>
      <c r="V906" s="284"/>
      <c r="W906" s="284"/>
      <c r="X906" s="284"/>
      <c r="Y906" s="284"/>
      <c r="Z906" s="284"/>
    </row>
    <row r="907" spans="1:26" ht="18.75" customHeight="1" x14ac:dyDescent="0.25">
      <c r="A907" s="287"/>
      <c r="B907" s="285"/>
      <c r="C907" s="286"/>
      <c r="D907" s="285"/>
      <c r="E907" s="284"/>
      <c r="F907" s="284"/>
      <c r="G907" s="284"/>
      <c r="H907" s="284"/>
      <c r="I907" s="284"/>
      <c r="J907" s="284"/>
      <c r="K907" s="284"/>
      <c r="L907" s="284"/>
      <c r="M907" s="284"/>
      <c r="N907" s="284"/>
      <c r="O907" s="284"/>
      <c r="P907" s="284"/>
      <c r="Q907" s="284"/>
      <c r="R907" s="284"/>
      <c r="S907" s="284"/>
      <c r="T907" s="284"/>
      <c r="U907" s="284"/>
      <c r="V907" s="284"/>
      <c r="W907" s="284"/>
      <c r="X907" s="284"/>
      <c r="Y907" s="284"/>
      <c r="Z907" s="284"/>
    </row>
    <row r="908" spans="1:26" ht="18.75" customHeight="1" x14ac:dyDescent="0.25">
      <c r="A908" s="287"/>
      <c r="B908" s="285"/>
      <c r="C908" s="286"/>
      <c r="D908" s="285"/>
      <c r="E908" s="284"/>
      <c r="F908" s="284"/>
      <c r="G908" s="284"/>
      <c r="H908" s="284"/>
      <c r="I908" s="284"/>
      <c r="J908" s="284"/>
      <c r="K908" s="284"/>
      <c r="L908" s="284"/>
      <c r="M908" s="284"/>
      <c r="N908" s="284"/>
      <c r="O908" s="284"/>
      <c r="P908" s="284"/>
      <c r="Q908" s="284"/>
      <c r="R908" s="284"/>
      <c r="S908" s="284"/>
      <c r="T908" s="284"/>
      <c r="U908" s="284"/>
      <c r="V908" s="284"/>
      <c r="W908" s="284"/>
      <c r="X908" s="284"/>
      <c r="Y908" s="284"/>
      <c r="Z908" s="284"/>
    </row>
    <row r="909" spans="1:26" ht="18.75" customHeight="1" x14ac:dyDescent="0.25">
      <c r="A909" s="287"/>
      <c r="B909" s="285"/>
      <c r="C909" s="286"/>
      <c r="D909" s="285"/>
      <c r="E909" s="284"/>
      <c r="F909" s="284"/>
      <c r="G909" s="284"/>
      <c r="H909" s="284"/>
      <c r="I909" s="284"/>
      <c r="J909" s="284"/>
      <c r="K909" s="284"/>
      <c r="L909" s="284"/>
      <c r="M909" s="284"/>
      <c r="N909" s="284"/>
      <c r="O909" s="284"/>
      <c r="P909" s="284"/>
      <c r="Q909" s="284"/>
      <c r="R909" s="284"/>
      <c r="S909" s="284"/>
      <c r="T909" s="284"/>
      <c r="U909" s="284"/>
      <c r="V909" s="284"/>
      <c r="W909" s="284"/>
      <c r="X909" s="284"/>
      <c r="Y909" s="284"/>
      <c r="Z909" s="284"/>
    </row>
    <row r="910" spans="1:26" ht="18.75" customHeight="1" x14ac:dyDescent="0.25">
      <c r="A910" s="287"/>
      <c r="B910" s="285"/>
      <c r="C910" s="286"/>
      <c r="D910" s="285"/>
      <c r="E910" s="284"/>
      <c r="F910" s="284"/>
      <c r="G910" s="284"/>
      <c r="H910" s="284"/>
      <c r="I910" s="284"/>
      <c r="J910" s="284"/>
      <c r="K910" s="284"/>
      <c r="L910" s="284"/>
      <c r="M910" s="284"/>
      <c r="N910" s="284"/>
      <c r="O910" s="284"/>
      <c r="P910" s="284"/>
      <c r="Q910" s="284"/>
      <c r="R910" s="284"/>
      <c r="S910" s="284"/>
      <c r="T910" s="284"/>
      <c r="U910" s="284"/>
      <c r="V910" s="284"/>
      <c r="W910" s="284"/>
      <c r="X910" s="284"/>
      <c r="Y910" s="284"/>
      <c r="Z910" s="284"/>
    </row>
    <row r="911" spans="1:26" ht="18.75" customHeight="1" x14ac:dyDescent="0.25">
      <c r="A911" s="287"/>
      <c r="B911" s="285"/>
      <c r="C911" s="286"/>
      <c r="D911" s="285"/>
      <c r="E911" s="284"/>
      <c r="F911" s="284"/>
      <c r="G911" s="284"/>
      <c r="H911" s="284"/>
      <c r="I911" s="284"/>
      <c r="J911" s="284"/>
      <c r="K911" s="284"/>
      <c r="L911" s="284"/>
      <c r="M911" s="284"/>
      <c r="N911" s="284"/>
      <c r="O911" s="284"/>
      <c r="P911" s="284"/>
      <c r="Q911" s="284"/>
      <c r="R911" s="284"/>
      <c r="S911" s="284"/>
      <c r="T911" s="284"/>
      <c r="U911" s="284"/>
      <c r="V911" s="284"/>
      <c r="W911" s="284"/>
      <c r="X911" s="284"/>
      <c r="Y911" s="284"/>
      <c r="Z911" s="284"/>
    </row>
    <row r="912" spans="1:26" ht="18.75" customHeight="1" x14ac:dyDescent="0.25">
      <c r="A912" s="287"/>
      <c r="B912" s="285"/>
      <c r="C912" s="286"/>
      <c r="D912" s="285"/>
      <c r="E912" s="284"/>
      <c r="F912" s="284"/>
      <c r="G912" s="284"/>
      <c r="H912" s="284"/>
      <c r="I912" s="284"/>
      <c r="J912" s="284"/>
      <c r="K912" s="284"/>
      <c r="L912" s="284"/>
      <c r="M912" s="284"/>
      <c r="N912" s="284"/>
      <c r="O912" s="284"/>
      <c r="P912" s="284"/>
      <c r="Q912" s="284"/>
      <c r="R912" s="284"/>
      <c r="S912" s="284"/>
      <c r="T912" s="284"/>
      <c r="U912" s="284"/>
      <c r="V912" s="284"/>
      <c r="W912" s="284"/>
      <c r="X912" s="284"/>
      <c r="Y912" s="284"/>
      <c r="Z912" s="284"/>
    </row>
    <row r="913" spans="1:26" ht="18.75" customHeight="1" x14ac:dyDescent="0.25">
      <c r="A913" s="287"/>
      <c r="B913" s="285"/>
      <c r="C913" s="286"/>
      <c r="D913" s="285"/>
      <c r="E913" s="284"/>
      <c r="F913" s="284"/>
      <c r="G913" s="284"/>
      <c r="H913" s="284"/>
      <c r="I913" s="284"/>
      <c r="J913" s="284"/>
      <c r="K913" s="284"/>
      <c r="L913" s="284"/>
      <c r="M913" s="284"/>
      <c r="N913" s="284"/>
      <c r="O913" s="284"/>
      <c r="P913" s="284"/>
      <c r="Q913" s="284"/>
      <c r="R913" s="284"/>
      <c r="S913" s="284"/>
      <c r="T913" s="284"/>
      <c r="U913" s="284"/>
      <c r="V913" s="284"/>
      <c r="W913" s="284"/>
      <c r="X913" s="284"/>
      <c r="Y913" s="284"/>
      <c r="Z913" s="284"/>
    </row>
    <row r="914" spans="1:26" ht="18.75" customHeight="1" x14ac:dyDescent="0.25">
      <c r="A914" s="287"/>
      <c r="B914" s="285"/>
      <c r="C914" s="286"/>
      <c r="D914" s="285"/>
      <c r="E914" s="284"/>
      <c r="F914" s="284"/>
      <c r="G914" s="284"/>
      <c r="H914" s="284"/>
      <c r="I914" s="284"/>
      <c r="J914" s="284"/>
      <c r="K914" s="284"/>
      <c r="L914" s="284"/>
      <c r="M914" s="284"/>
      <c r="N914" s="284"/>
      <c r="O914" s="284"/>
      <c r="P914" s="284"/>
      <c r="Q914" s="284"/>
      <c r="R914" s="284"/>
      <c r="S914" s="284"/>
      <c r="T914" s="284"/>
      <c r="U914" s="284"/>
      <c r="V914" s="284"/>
      <c r="W914" s="284"/>
      <c r="X914" s="284"/>
      <c r="Y914" s="284"/>
      <c r="Z914" s="284"/>
    </row>
    <row r="915" spans="1:26" ht="18.75" customHeight="1" x14ac:dyDescent="0.25">
      <c r="A915" s="287"/>
      <c r="B915" s="285"/>
      <c r="C915" s="286"/>
      <c r="D915" s="285"/>
      <c r="E915" s="284"/>
      <c r="F915" s="284"/>
      <c r="G915" s="284"/>
      <c r="H915" s="284"/>
      <c r="I915" s="284"/>
      <c r="J915" s="284"/>
      <c r="K915" s="284"/>
      <c r="L915" s="284"/>
      <c r="M915" s="284"/>
      <c r="N915" s="284"/>
      <c r="O915" s="284"/>
      <c r="P915" s="284"/>
      <c r="Q915" s="284"/>
      <c r="R915" s="284"/>
      <c r="S915" s="284"/>
      <c r="T915" s="284"/>
      <c r="U915" s="284"/>
      <c r="V915" s="284"/>
      <c r="W915" s="284"/>
      <c r="X915" s="284"/>
      <c r="Y915" s="284"/>
      <c r="Z915" s="284"/>
    </row>
    <row r="916" spans="1:26" ht="18.75" customHeight="1" x14ac:dyDescent="0.25">
      <c r="A916" s="287"/>
      <c r="B916" s="285"/>
      <c r="C916" s="286"/>
      <c r="D916" s="285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4"/>
      <c r="Q916" s="284"/>
      <c r="R916" s="284"/>
      <c r="S916" s="284"/>
      <c r="T916" s="284"/>
      <c r="U916" s="284"/>
      <c r="V916" s="284"/>
      <c r="W916" s="284"/>
      <c r="X916" s="284"/>
      <c r="Y916" s="284"/>
      <c r="Z916" s="284"/>
    </row>
    <row r="917" spans="1:26" ht="18.75" customHeight="1" x14ac:dyDescent="0.25">
      <c r="A917" s="287"/>
      <c r="B917" s="285"/>
      <c r="C917" s="286"/>
      <c r="D917" s="285"/>
      <c r="E917" s="284"/>
      <c r="F917" s="284"/>
      <c r="G917" s="284"/>
      <c r="H917" s="284"/>
      <c r="I917" s="284"/>
      <c r="J917" s="284"/>
      <c r="K917" s="284"/>
      <c r="L917" s="284"/>
      <c r="M917" s="284"/>
      <c r="N917" s="284"/>
      <c r="O917" s="284"/>
      <c r="P917" s="284"/>
      <c r="Q917" s="284"/>
      <c r="R917" s="284"/>
      <c r="S917" s="284"/>
      <c r="T917" s="284"/>
      <c r="U917" s="284"/>
      <c r="V917" s="284"/>
      <c r="W917" s="284"/>
      <c r="X917" s="284"/>
      <c r="Y917" s="284"/>
      <c r="Z917" s="284"/>
    </row>
    <row r="918" spans="1:26" ht="18.75" customHeight="1" x14ac:dyDescent="0.25">
      <c r="A918" s="287"/>
      <c r="B918" s="285"/>
      <c r="C918" s="286"/>
      <c r="D918" s="285"/>
      <c r="E918" s="284"/>
      <c r="F918" s="284"/>
      <c r="G918" s="284"/>
      <c r="H918" s="284"/>
      <c r="I918" s="284"/>
      <c r="J918" s="284"/>
      <c r="K918" s="284"/>
      <c r="L918" s="284"/>
      <c r="M918" s="284"/>
      <c r="N918" s="284"/>
      <c r="O918" s="284"/>
      <c r="P918" s="284"/>
      <c r="Q918" s="284"/>
      <c r="R918" s="284"/>
      <c r="S918" s="284"/>
      <c r="T918" s="284"/>
      <c r="U918" s="284"/>
      <c r="V918" s="284"/>
      <c r="W918" s="284"/>
      <c r="X918" s="284"/>
      <c r="Y918" s="284"/>
      <c r="Z918" s="284"/>
    </row>
    <row r="919" spans="1:26" ht="18.75" customHeight="1" x14ac:dyDescent="0.25">
      <c r="A919" s="287"/>
      <c r="B919" s="285"/>
      <c r="C919" s="286"/>
      <c r="D919" s="285"/>
      <c r="E919" s="284"/>
      <c r="F919" s="284"/>
      <c r="G919" s="284"/>
      <c r="H919" s="284"/>
      <c r="I919" s="284"/>
      <c r="J919" s="284"/>
      <c r="K919" s="284"/>
      <c r="L919" s="284"/>
      <c r="M919" s="284"/>
      <c r="N919" s="284"/>
      <c r="O919" s="284"/>
      <c r="P919" s="284"/>
      <c r="Q919" s="284"/>
      <c r="R919" s="284"/>
      <c r="S919" s="284"/>
      <c r="T919" s="284"/>
      <c r="U919" s="284"/>
      <c r="V919" s="284"/>
      <c r="W919" s="284"/>
      <c r="X919" s="284"/>
      <c r="Y919" s="284"/>
      <c r="Z919" s="284"/>
    </row>
    <row r="920" spans="1:26" ht="18.75" customHeight="1" x14ac:dyDescent="0.25">
      <c r="A920" s="287"/>
      <c r="B920" s="285"/>
      <c r="C920" s="286"/>
      <c r="D920" s="285"/>
      <c r="E920" s="284"/>
      <c r="F920" s="284"/>
      <c r="G920" s="284"/>
      <c r="H920" s="284"/>
      <c r="I920" s="284"/>
      <c r="J920" s="284"/>
      <c r="K920" s="284"/>
      <c r="L920" s="284"/>
      <c r="M920" s="284"/>
      <c r="N920" s="284"/>
      <c r="O920" s="284"/>
      <c r="P920" s="284"/>
      <c r="Q920" s="284"/>
      <c r="R920" s="284"/>
      <c r="S920" s="284"/>
      <c r="T920" s="284"/>
      <c r="U920" s="284"/>
      <c r="V920" s="284"/>
      <c r="W920" s="284"/>
      <c r="X920" s="284"/>
      <c r="Y920" s="284"/>
      <c r="Z920" s="284"/>
    </row>
    <row r="921" spans="1:26" ht="18.75" customHeight="1" x14ac:dyDescent="0.25">
      <c r="A921" s="287"/>
      <c r="B921" s="285"/>
      <c r="C921" s="286"/>
      <c r="D921" s="285"/>
      <c r="E921" s="284"/>
      <c r="F921" s="284"/>
      <c r="G921" s="284"/>
      <c r="H921" s="284"/>
      <c r="I921" s="284"/>
      <c r="J921" s="284"/>
      <c r="K921" s="284"/>
      <c r="L921" s="284"/>
      <c r="M921" s="284"/>
      <c r="N921" s="284"/>
      <c r="O921" s="284"/>
      <c r="P921" s="284"/>
      <c r="Q921" s="284"/>
      <c r="R921" s="284"/>
      <c r="S921" s="284"/>
      <c r="T921" s="284"/>
      <c r="U921" s="284"/>
      <c r="V921" s="284"/>
      <c r="W921" s="284"/>
      <c r="X921" s="284"/>
      <c r="Y921" s="284"/>
      <c r="Z921" s="284"/>
    </row>
    <row r="922" spans="1:26" ht="18.75" customHeight="1" x14ac:dyDescent="0.25">
      <c r="A922" s="287"/>
      <c r="B922" s="285"/>
      <c r="C922" s="286"/>
      <c r="D922" s="285"/>
      <c r="E922" s="284"/>
      <c r="F922" s="284"/>
      <c r="G922" s="284"/>
      <c r="H922" s="284"/>
      <c r="I922" s="284"/>
      <c r="J922" s="284"/>
      <c r="K922" s="284"/>
      <c r="L922" s="284"/>
      <c r="M922" s="284"/>
      <c r="N922" s="284"/>
      <c r="O922" s="284"/>
      <c r="P922" s="284"/>
      <c r="Q922" s="284"/>
      <c r="R922" s="284"/>
      <c r="S922" s="284"/>
      <c r="T922" s="284"/>
      <c r="U922" s="284"/>
      <c r="V922" s="284"/>
      <c r="W922" s="284"/>
      <c r="X922" s="284"/>
      <c r="Y922" s="284"/>
      <c r="Z922" s="284"/>
    </row>
    <row r="923" spans="1:26" ht="18.75" customHeight="1" x14ac:dyDescent="0.25">
      <c r="A923" s="287"/>
      <c r="B923" s="285"/>
      <c r="C923" s="286"/>
      <c r="D923" s="285"/>
      <c r="E923" s="284"/>
      <c r="F923" s="284"/>
      <c r="G923" s="284"/>
      <c r="H923" s="284"/>
      <c r="I923" s="284"/>
      <c r="J923" s="284"/>
      <c r="K923" s="284"/>
      <c r="L923" s="284"/>
      <c r="M923" s="284"/>
      <c r="N923" s="284"/>
      <c r="O923" s="284"/>
      <c r="P923" s="284"/>
      <c r="Q923" s="284"/>
      <c r="R923" s="284"/>
      <c r="S923" s="284"/>
      <c r="T923" s="284"/>
      <c r="U923" s="284"/>
      <c r="V923" s="284"/>
      <c r="W923" s="284"/>
      <c r="X923" s="284"/>
      <c r="Y923" s="284"/>
      <c r="Z923" s="284"/>
    </row>
    <row r="924" spans="1:26" ht="18.75" customHeight="1" x14ac:dyDescent="0.25">
      <c r="A924" s="287"/>
      <c r="B924" s="285"/>
      <c r="C924" s="286"/>
      <c r="D924" s="285"/>
      <c r="E924" s="284"/>
      <c r="F924" s="284"/>
      <c r="G924" s="284"/>
      <c r="H924" s="284"/>
      <c r="I924" s="284"/>
      <c r="J924" s="284"/>
      <c r="K924" s="284"/>
      <c r="L924" s="284"/>
      <c r="M924" s="284"/>
      <c r="N924" s="284"/>
      <c r="O924" s="284"/>
      <c r="P924" s="284"/>
      <c r="Q924" s="284"/>
      <c r="R924" s="284"/>
      <c r="S924" s="284"/>
      <c r="T924" s="284"/>
      <c r="U924" s="284"/>
      <c r="V924" s="284"/>
      <c r="W924" s="284"/>
      <c r="X924" s="284"/>
      <c r="Y924" s="284"/>
      <c r="Z924" s="284"/>
    </row>
    <row r="925" spans="1:26" ht="18.75" customHeight="1" x14ac:dyDescent="0.25">
      <c r="A925" s="287"/>
      <c r="B925" s="285"/>
      <c r="C925" s="286"/>
      <c r="D925" s="285"/>
      <c r="E925" s="284"/>
      <c r="F925" s="284"/>
      <c r="G925" s="284"/>
      <c r="H925" s="284"/>
      <c r="I925" s="284"/>
      <c r="J925" s="284"/>
      <c r="K925" s="284"/>
      <c r="L925" s="284"/>
      <c r="M925" s="284"/>
      <c r="N925" s="284"/>
      <c r="O925" s="284"/>
      <c r="P925" s="284"/>
      <c r="Q925" s="284"/>
      <c r="R925" s="284"/>
      <c r="S925" s="284"/>
      <c r="T925" s="284"/>
      <c r="U925" s="284"/>
      <c r="V925" s="284"/>
      <c r="W925" s="284"/>
      <c r="X925" s="284"/>
      <c r="Y925" s="284"/>
      <c r="Z925" s="284"/>
    </row>
    <row r="926" spans="1:26" ht="18.75" customHeight="1" x14ac:dyDescent="0.25">
      <c r="A926" s="287"/>
      <c r="B926" s="285"/>
      <c r="C926" s="286"/>
      <c r="D926" s="285"/>
      <c r="E926" s="284"/>
      <c r="F926" s="284"/>
      <c r="G926" s="284"/>
      <c r="H926" s="284"/>
      <c r="I926" s="284"/>
      <c r="J926" s="284"/>
      <c r="K926" s="284"/>
      <c r="L926" s="284"/>
      <c r="M926" s="284"/>
      <c r="N926" s="284"/>
      <c r="O926" s="284"/>
      <c r="P926" s="284"/>
      <c r="Q926" s="284"/>
      <c r="R926" s="284"/>
      <c r="S926" s="284"/>
      <c r="T926" s="284"/>
      <c r="U926" s="284"/>
      <c r="V926" s="284"/>
      <c r="W926" s="284"/>
      <c r="X926" s="284"/>
      <c r="Y926" s="284"/>
      <c r="Z926" s="284"/>
    </row>
    <row r="927" spans="1:26" ht="18.75" customHeight="1" x14ac:dyDescent="0.25">
      <c r="A927" s="287"/>
      <c r="B927" s="285"/>
      <c r="C927" s="286"/>
      <c r="D927" s="285"/>
      <c r="E927" s="284"/>
      <c r="F927" s="284"/>
      <c r="G927" s="284"/>
      <c r="H927" s="284"/>
      <c r="I927" s="284"/>
      <c r="J927" s="284"/>
      <c r="K927" s="284"/>
      <c r="L927" s="284"/>
      <c r="M927" s="284"/>
      <c r="N927" s="284"/>
      <c r="O927" s="284"/>
      <c r="P927" s="284"/>
      <c r="Q927" s="284"/>
      <c r="R927" s="284"/>
      <c r="S927" s="284"/>
      <c r="T927" s="284"/>
      <c r="U927" s="284"/>
      <c r="V927" s="284"/>
      <c r="W927" s="284"/>
      <c r="X927" s="284"/>
      <c r="Y927" s="284"/>
      <c r="Z927" s="284"/>
    </row>
    <row r="928" spans="1:26" ht="18.75" customHeight="1" x14ac:dyDescent="0.25">
      <c r="A928" s="287"/>
      <c r="B928" s="285"/>
      <c r="C928" s="286"/>
      <c r="D928" s="285"/>
      <c r="E928" s="284"/>
      <c r="F928" s="284"/>
      <c r="G928" s="284"/>
      <c r="H928" s="284"/>
      <c r="I928" s="284"/>
      <c r="J928" s="284"/>
      <c r="K928" s="284"/>
      <c r="L928" s="284"/>
      <c r="M928" s="284"/>
      <c r="N928" s="284"/>
      <c r="O928" s="284"/>
      <c r="P928" s="284"/>
      <c r="Q928" s="284"/>
      <c r="R928" s="284"/>
      <c r="S928" s="284"/>
      <c r="T928" s="284"/>
      <c r="U928" s="284"/>
      <c r="V928" s="284"/>
      <c r="W928" s="284"/>
      <c r="X928" s="284"/>
      <c r="Y928" s="284"/>
      <c r="Z928" s="284"/>
    </row>
    <row r="929" spans="1:26" ht="18.75" customHeight="1" x14ac:dyDescent="0.25">
      <c r="A929" s="287"/>
      <c r="B929" s="285"/>
      <c r="C929" s="286"/>
      <c r="D929" s="285"/>
      <c r="E929" s="284"/>
      <c r="F929" s="284"/>
      <c r="G929" s="284"/>
      <c r="H929" s="284"/>
      <c r="I929" s="284"/>
      <c r="J929" s="284"/>
      <c r="K929" s="284"/>
      <c r="L929" s="284"/>
      <c r="M929" s="284"/>
      <c r="N929" s="284"/>
      <c r="O929" s="284"/>
      <c r="P929" s="284"/>
      <c r="Q929" s="284"/>
      <c r="R929" s="284"/>
      <c r="S929" s="284"/>
      <c r="T929" s="284"/>
      <c r="U929" s="284"/>
      <c r="V929" s="284"/>
      <c r="W929" s="284"/>
      <c r="X929" s="284"/>
      <c r="Y929" s="284"/>
      <c r="Z929" s="284"/>
    </row>
    <row r="930" spans="1:26" ht="18.75" customHeight="1" x14ac:dyDescent="0.25">
      <c r="A930" s="287"/>
      <c r="B930" s="285"/>
      <c r="C930" s="286"/>
      <c r="D930" s="285"/>
      <c r="E930" s="284"/>
      <c r="F930" s="284"/>
      <c r="G930" s="284"/>
      <c r="H930" s="284"/>
      <c r="I930" s="284"/>
      <c r="J930" s="284"/>
      <c r="K930" s="284"/>
      <c r="L930" s="284"/>
      <c r="M930" s="284"/>
      <c r="N930" s="284"/>
      <c r="O930" s="284"/>
      <c r="P930" s="284"/>
      <c r="Q930" s="284"/>
      <c r="R930" s="284"/>
      <c r="S930" s="284"/>
      <c r="T930" s="284"/>
      <c r="U930" s="284"/>
      <c r="V930" s="284"/>
      <c r="W930" s="284"/>
      <c r="X930" s="284"/>
      <c r="Y930" s="284"/>
      <c r="Z930" s="284"/>
    </row>
    <row r="931" spans="1:26" ht="18.75" customHeight="1" x14ac:dyDescent="0.25">
      <c r="A931" s="287"/>
      <c r="B931" s="285"/>
      <c r="C931" s="286"/>
      <c r="D931" s="285"/>
      <c r="E931" s="284"/>
      <c r="F931" s="284"/>
      <c r="G931" s="284"/>
      <c r="H931" s="284"/>
      <c r="I931" s="284"/>
      <c r="J931" s="284"/>
      <c r="K931" s="284"/>
      <c r="L931" s="284"/>
      <c r="M931" s="284"/>
      <c r="N931" s="284"/>
      <c r="O931" s="284"/>
      <c r="P931" s="284"/>
      <c r="Q931" s="284"/>
      <c r="R931" s="284"/>
      <c r="S931" s="284"/>
      <c r="T931" s="284"/>
      <c r="U931" s="284"/>
      <c r="V931" s="284"/>
      <c r="W931" s="284"/>
      <c r="X931" s="284"/>
      <c r="Y931" s="284"/>
      <c r="Z931" s="284"/>
    </row>
    <row r="932" spans="1:26" ht="18.75" customHeight="1" x14ac:dyDescent="0.25">
      <c r="A932" s="287"/>
      <c r="B932" s="285"/>
      <c r="C932" s="286"/>
      <c r="D932" s="285"/>
      <c r="E932" s="284"/>
      <c r="F932" s="284"/>
      <c r="G932" s="284"/>
      <c r="H932" s="284"/>
      <c r="I932" s="284"/>
      <c r="J932" s="284"/>
      <c r="K932" s="284"/>
      <c r="L932" s="284"/>
      <c r="M932" s="284"/>
      <c r="N932" s="284"/>
      <c r="O932" s="284"/>
      <c r="P932" s="284"/>
      <c r="Q932" s="284"/>
      <c r="R932" s="284"/>
      <c r="S932" s="284"/>
      <c r="T932" s="284"/>
      <c r="U932" s="284"/>
      <c r="V932" s="284"/>
      <c r="W932" s="284"/>
      <c r="X932" s="284"/>
      <c r="Y932" s="284"/>
      <c r="Z932" s="284"/>
    </row>
    <row r="933" spans="1:26" ht="18.75" customHeight="1" x14ac:dyDescent="0.25">
      <c r="A933" s="287"/>
      <c r="B933" s="285"/>
      <c r="C933" s="286"/>
      <c r="D933" s="285"/>
      <c r="E933" s="284"/>
      <c r="F933" s="284"/>
      <c r="G933" s="284"/>
      <c r="H933" s="284"/>
      <c r="I933" s="284"/>
      <c r="J933" s="284"/>
      <c r="K933" s="284"/>
      <c r="L933" s="284"/>
      <c r="M933" s="284"/>
      <c r="N933" s="284"/>
      <c r="O933" s="284"/>
      <c r="P933" s="284"/>
      <c r="Q933" s="284"/>
      <c r="R933" s="284"/>
      <c r="S933" s="284"/>
      <c r="T933" s="284"/>
      <c r="U933" s="284"/>
      <c r="V933" s="284"/>
      <c r="W933" s="284"/>
      <c r="X933" s="284"/>
      <c r="Y933" s="284"/>
      <c r="Z933" s="284"/>
    </row>
    <row r="934" spans="1:26" ht="18.75" customHeight="1" x14ac:dyDescent="0.25">
      <c r="A934" s="287"/>
      <c r="B934" s="285"/>
      <c r="C934" s="286"/>
      <c r="D934" s="285"/>
      <c r="E934" s="284"/>
      <c r="F934" s="284"/>
      <c r="G934" s="284"/>
      <c r="H934" s="284"/>
      <c r="I934" s="284"/>
      <c r="J934" s="284"/>
      <c r="K934" s="284"/>
      <c r="L934" s="284"/>
      <c r="M934" s="284"/>
      <c r="N934" s="284"/>
      <c r="O934" s="284"/>
      <c r="P934" s="284"/>
      <c r="Q934" s="284"/>
      <c r="R934" s="284"/>
      <c r="S934" s="284"/>
      <c r="T934" s="284"/>
      <c r="U934" s="284"/>
      <c r="V934" s="284"/>
      <c r="W934" s="284"/>
      <c r="X934" s="284"/>
      <c r="Y934" s="284"/>
      <c r="Z934" s="284"/>
    </row>
    <row r="935" spans="1:26" ht="18.75" customHeight="1" x14ac:dyDescent="0.25">
      <c r="A935" s="287"/>
      <c r="B935" s="285"/>
      <c r="C935" s="286"/>
      <c r="D935" s="285"/>
      <c r="E935" s="284"/>
      <c r="F935" s="284"/>
      <c r="G935" s="284"/>
      <c r="H935" s="284"/>
      <c r="I935" s="284"/>
      <c r="J935" s="284"/>
      <c r="K935" s="284"/>
      <c r="L935" s="284"/>
      <c r="M935" s="284"/>
      <c r="N935" s="284"/>
      <c r="O935" s="284"/>
      <c r="P935" s="284"/>
      <c r="Q935" s="284"/>
      <c r="R935" s="284"/>
      <c r="S935" s="284"/>
      <c r="T935" s="284"/>
      <c r="U935" s="284"/>
      <c r="V935" s="284"/>
      <c r="W935" s="284"/>
      <c r="X935" s="284"/>
      <c r="Y935" s="284"/>
      <c r="Z935" s="284"/>
    </row>
    <row r="936" spans="1:26" ht="18.75" customHeight="1" x14ac:dyDescent="0.25">
      <c r="A936" s="287"/>
      <c r="B936" s="285"/>
      <c r="C936" s="286"/>
      <c r="D936" s="285"/>
      <c r="E936" s="284"/>
      <c r="F936" s="284"/>
      <c r="G936" s="284"/>
      <c r="H936" s="284"/>
      <c r="I936" s="284"/>
      <c r="J936" s="284"/>
      <c r="K936" s="284"/>
      <c r="L936" s="284"/>
      <c r="M936" s="284"/>
      <c r="N936" s="284"/>
      <c r="O936" s="284"/>
      <c r="P936" s="284"/>
      <c r="Q936" s="284"/>
      <c r="R936" s="284"/>
      <c r="S936" s="284"/>
      <c r="T936" s="284"/>
      <c r="U936" s="284"/>
      <c r="V936" s="284"/>
      <c r="W936" s="284"/>
      <c r="X936" s="284"/>
      <c r="Y936" s="284"/>
      <c r="Z936" s="284"/>
    </row>
    <row r="937" spans="1:26" ht="18.75" customHeight="1" x14ac:dyDescent="0.25">
      <c r="A937" s="287"/>
      <c r="B937" s="285"/>
      <c r="C937" s="286"/>
      <c r="D937" s="285"/>
      <c r="E937" s="284"/>
      <c r="F937" s="284"/>
      <c r="G937" s="284"/>
      <c r="H937" s="284"/>
      <c r="I937" s="284"/>
      <c r="J937" s="284"/>
      <c r="K937" s="284"/>
      <c r="L937" s="284"/>
      <c r="M937" s="284"/>
      <c r="N937" s="284"/>
      <c r="O937" s="284"/>
      <c r="P937" s="284"/>
      <c r="Q937" s="284"/>
      <c r="R937" s="284"/>
      <c r="S937" s="284"/>
      <c r="T937" s="284"/>
      <c r="U937" s="284"/>
      <c r="V937" s="284"/>
      <c r="W937" s="284"/>
      <c r="X937" s="284"/>
      <c r="Y937" s="284"/>
      <c r="Z937" s="284"/>
    </row>
    <row r="938" spans="1:26" ht="18.75" customHeight="1" x14ac:dyDescent="0.25">
      <c r="A938" s="287"/>
      <c r="B938" s="285"/>
      <c r="C938" s="286"/>
      <c r="D938" s="285"/>
      <c r="E938" s="284"/>
      <c r="F938" s="284"/>
      <c r="G938" s="284"/>
      <c r="H938" s="284"/>
      <c r="I938" s="284"/>
      <c r="J938" s="284"/>
      <c r="K938" s="284"/>
      <c r="L938" s="284"/>
      <c r="M938" s="284"/>
      <c r="N938" s="284"/>
      <c r="O938" s="284"/>
      <c r="P938" s="284"/>
      <c r="Q938" s="284"/>
      <c r="R938" s="284"/>
      <c r="S938" s="284"/>
      <c r="T938" s="284"/>
      <c r="U938" s="284"/>
      <c r="V938" s="284"/>
      <c r="W938" s="284"/>
      <c r="X938" s="284"/>
      <c r="Y938" s="284"/>
      <c r="Z938" s="284"/>
    </row>
    <row r="939" spans="1:26" ht="18.75" customHeight="1" x14ac:dyDescent="0.25">
      <c r="A939" s="287"/>
      <c r="B939" s="285"/>
      <c r="C939" s="286"/>
      <c r="D939" s="285"/>
      <c r="E939" s="284"/>
      <c r="F939" s="284"/>
      <c r="G939" s="284"/>
      <c r="H939" s="284"/>
      <c r="I939" s="284"/>
      <c r="J939" s="284"/>
      <c r="K939" s="284"/>
      <c r="L939" s="284"/>
      <c r="M939" s="284"/>
      <c r="N939" s="284"/>
      <c r="O939" s="284"/>
      <c r="P939" s="284"/>
      <c r="Q939" s="284"/>
      <c r="R939" s="284"/>
      <c r="S939" s="284"/>
      <c r="T939" s="284"/>
      <c r="U939" s="284"/>
      <c r="V939" s="284"/>
      <c r="W939" s="284"/>
      <c r="X939" s="284"/>
      <c r="Y939" s="284"/>
      <c r="Z939" s="284"/>
    </row>
    <row r="940" spans="1:26" ht="18.75" customHeight="1" x14ac:dyDescent="0.25">
      <c r="A940" s="287"/>
      <c r="B940" s="285"/>
      <c r="C940" s="286"/>
      <c r="D940" s="285"/>
      <c r="E940" s="284"/>
      <c r="F940" s="284"/>
      <c r="G940" s="284"/>
      <c r="H940" s="284"/>
      <c r="I940" s="284"/>
      <c r="J940" s="284"/>
      <c r="K940" s="284"/>
      <c r="L940" s="284"/>
      <c r="M940" s="284"/>
      <c r="N940" s="284"/>
      <c r="O940" s="284"/>
      <c r="P940" s="284"/>
      <c r="Q940" s="284"/>
      <c r="R940" s="284"/>
      <c r="S940" s="284"/>
      <c r="T940" s="284"/>
      <c r="U940" s="284"/>
      <c r="V940" s="284"/>
      <c r="W940" s="284"/>
      <c r="X940" s="284"/>
      <c r="Y940" s="284"/>
      <c r="Z940" s="284"/>
    </row>
    <row r="941" spans="1:26" ht="18.75" customHeight="1" x14ac:dyDescent="0.25">
      <c r="A941" s="287"/>
      <c r="B941" s="285"/>
      <c r="C941" s="286"/>
      <c r="D941" s="285"/>
      <c r="E941" s="284"/>
      <c r="F941" s="284"/>
      <c r="G941" s="284"/>
      <c r="H941" s="284"/>
      <c r="I941" s="284"/>
      <c r="J941" s="284"/>
      <c r="K941" s="284"/>
      <c r="L941" s="284"/>
      <c r="M941" s="284"/>
      <c r="N941" s="284"/>
      <c r="O941" s="284"/>
      <c r="P941" s="284"/>
      <c r="Q941" s="284"/>
      <c r="R941" s="284"/>
      <c r="S941" s="284"/>
      <c r="T941" s="284"/>
      <c r="U941" s="284"/>
      <c r="V941" s="284"/>
      <c r="W941" s="284"/>
      <c r="X941" s="284"/>
      <c r="Y941" s="284"/>
      <c r="Z941" s="284"/>
    </row>
    <row r="942" spans="1:26" ht="18.75" customHeight="1" x14ac:dyDescent="0.25">
      <c r="A942" s="287"/>
      <c r="B942" s="285"/>
      <c r="C942" s="286"/>
      <c r="D942" s="285"/>
      <c r="E942" s="284"/>
      <c r="F942" s="284"/>
      <c r="G942" s="284"/>
      <c r="H942" s="284"/>
      <c r="I942" s="284"/>
      <c r="J942" s="284"/>
      <c r="K942" s="284"/>
      <c r="L942" s="284"/>
      <c r="M942" s="284"/>
      <c r="N942" s="284"/>
      <c r="O942" s="284"/>
      <c r="P942" s="284"/>
      <c r="Q942" s="284"/>
      <c r="R942" s="284"/>
      <c r="S942" s="284"/>
      <c r="T942" s="284"/>
      <c r="U942" s="284"/>
      <c r="V942" s="284"/>
      <c r="W942" s="284"/>
      <c r="X942" s="284"/>
      <c r="Y942" s="284"/>
      <c r="Z942" s="284"/>
    </row>
    <row r="943" spans="1:26" ht="18.75" customHeight="1" x14ac:dyDescent="0.25">
      <c r="A943" s="287"/>
      <c r="B943" s="285"/>
      <c r="C943" s="286"/>
      <c r="D943" s="285"/>
      <c r="E943" s="284"/>
      <c r="F943" s="284"/>
      <c r="G943" s="284"/>
      <c r="H943" s="284"/>
      <c r="I943" s="284"/>
      <c r="J943" s="284"/>
      <c r="K943" s="284"/>
      <c r="L943" s="284"/>
      <c r="M943" s="284"/>
      <c r="N943" s="284"/>
      <c r="O943" s="284"/>
      <c r="P943" s="284"/>
      <c r="Q943" s="284"/>
      <c r="R943" s="284"/>
      <c r="S943" s="284"/>
      <c r="T943" s="284"/>
      <c r="U943" s="284"/>
      <c r="V943" s="284"/>
      <c r="W943" s="284"/>
      <c r="X943" s="284"/>
      <c r="Y943" s="284"/>
      <c r="Z943" s="284"/>
    </row>
    <row r="944" spans="1:26" ht="18.75" customHeight="1" x14ac:dyDescent="0.25">
      <c r="A944" s="287"/>
      <c r="B944" s="285"/>
      <c r="C944" s="286"/>
      <c r="D944" s="285"/>
      <c r="E944" s="284"/>
      <c r="F944" s="284"/>
      <c r="G944" s="284"/>
      <c r="H944" s="284"/>
      <c r="I944" s="284"/>
      <c r="J944" s="284"/>
      <c r="K944" s="284"/>
      <c r="L944" s="284"/>
      <c r="M944" s="284"/>
      <c r="N944" s="284"/>
      <c r="O944" s="284"/>
      <c r="P944" s="284"/>
      <c r="Q944" s="284"/>
      <c r="R944" s="284"/>
      <c r="S944" s="284"/>
      <c r="T944" s="284"/>
      <c r="U944" s="284"/>
      <c r="V944" s="284"/>
      <c r="W944" s="284"/>
      <c r="X944" s="284"/>
      <c r="Y944" s="284"/>
      <c r="Z944" s="284"/>
    </row>
    <row r="945" spans="1:26" ht="18.75" customHeight="1" x14ac:dyDescent="0.25">
      <c r="A945" s="287"/>
      <c r="B945" s="285"/>
      <c r="C945" s="286"/>
      <c r="D945" s="285"/>
      <c r="E945" s="284"/>
      <c r="F945" s="284"/>
      <c r="G945" s="284"/>
      <c r="H945" s="284"/>
      <c r="I945" s="284"/>
      <c r="J945" s="284"/>
      <c r="K945" s="284"/>
      <c r="L945" s="284"/>
      <c r="M945" s="284"/>
      <c r="N945" s="284"/>
      <c r="O945" s="284"/>
      <c r="P945" s="284"/>
      <c r="Q945" s="284"/>
      <c r="R945" s="284"/>
      <c r="S945" s="284"/>
      <c r="T945" s="284"/>
      <c r="U945" s="284"/>
      <c r="V945" s="284"/>
      <c r="W945" s="284"/>
      <c r="X945" s="284"/>
      <c r="Y945" s="284"/>
      <c r="Z945" s="284"/>
    </row>
    <row r="946" spans="1:26" ht="18.75" customHeight="1" x14ac:dyDescent="0.25">
      <c r="A946" s="287"/>
      <c r="B946" s="285"/>
      <c r="C946" s="286"/>
      <c r="D946" s="285"/>
      <c r="E946" s="284"/>
      <c r="F946" s="284"/>
      <c r="G946" s="284"/>
      <c r="H946" s="284"/>
      <c r="I946" s="284"/>
      <c r="J946" s="284"/>
      <c r="K946" s="284"/>
      <c r="L946" s="284"/>
      <c r="M946" s="284"/>
      <c r="N946" s="284"/>
      <c r="O946" s="284"/>
      <c r="P946" s="284"/>
      <c r="Q946" s="284"/>
      <c r="R946" s="284"/>
      <c r="S946" s="284"/>
      <c r="T946" s="284"/>
      <c r="U946" s="284"/>
      <c r="V946" s="284"/>
      <c r="W946" s="284"/>
      <c r="X946" s="284"/>
      <c r="Y946" s="284"/>
      <c r="Z946" s="284"/>
    </row>
    <row r="947" spans="1:26" ht="18.75" customHeight="1" x14ac:dyDescent="0.25">
      <c r="A947" s="287"/>
      <c r="B947" s="285"/>
      <c r="C947" s="286"/>
      <c r="D947" s="285"/>
      <c r="E947" s="284"/>
      <c r="F947" s="284"/>
      <c r="G947" s="284"/>
      <c r="H947" s="284"/>
      <c r="I947" s="284"/>
      <c r="J947" s="284"/>
      <c r="K947" s="284"/>
      <c r="L947" s="284"/>
      <c r="M947" s="284"/>
      <c r="N947" s="284"/>
      <c r="O947" s="284"/>
      <c r="P947" s="284"/>
      <c r="Q947" s="284"/>
      <c r="R947" s="284"/>
      <c r="S947" s="284"/>
      <c r="T947" s="284"/>
      <c r="U947" s="284"/>
      <c r="V947" s="284"/>
      <c r="W947" s="284"/>
      <c r="X947" s="284"/>
      <c r="Y947" s="284"/>
      <c r="Z947" s="284"/>
    </row>
    <row r="948" spans="1:26" ht="18.75" customHeight="1" x14ac:dyDescent="0.25">
      <c r="A948" s="287"/>
      <c r="B948" s="285"/>
      <c r="C948" s="286"/>
      <c r="D948" s="285"/>
      <c r="E948" s="284"/>
      <c r="F948" s="284"/>
      <c r="G948" s="284"/>
      <c r="H948" s="284"/>
      <c r="I948" s="284"/>
      <c r="J948" s="284"/>
      <c r="K948" s="284"/>
      <c r="L948" s="284"/>
      <c r="M948" s="284"/>
      <c r="N948" s="284"/>
      <c r="O948" s="284"/>
      <c r="P948" s="284"/>
      <c r="Q948" s="284"/>
      <c r="R948" s="284"/>
      <c r="S948" s="284"/>
      <c r="T948" s="284"/>
      <c r="U948" s="284"/>
      <c r="V948" s="284"/>
      <c r="W948" s="284"/>
      <c r="X948" s="284"/>
      <c r="Y948" s="284"/>
      <c r="Z948" s="284"/>
    </row>
    <row r="949" spans="1:26" ht="18.75" customHeight="1" x14ac:dyDescent="0.25">
      <c r="A949" s="287"/>
      <c r="B949" s="285"/>
      <c r="C949" s="286"/>
      <c r="D949" s="285"/>
      <c r="E949" s="284"/>
      <c r="F949" s="284"/>
      <c r="G949" s="284"/>
      <c r="H949" s="284"/>
      <c r="I949" s="284"/>
      <c r="J949" s="284"/>
      <c r="K949" s="284"/>
      <c r="L949" s="284"/>
      <c r="M949" s="284"/>
      <c r="N949" s="284"/>
      <c r="O949" s="284"/>
      <c r="P949" s="284"/>
      <c r="Q949" s="284"/>
      <c r="R949" s="284"/>
      <c r="S949" s="284"/>
      <c r="T949" s="284"/>
      <c r="U949" s="284"/>
      <c r="V949" s="284"/>
      <c r="W949" s="284"/>
      <c r="X949" s="284"/>
      <c r="Y949" s="284"/>
      <c r="Z949" s="284"/>
    </row>
    <row r="950" spans="1:26" ht="18.75" customHeight="1" x14ac:dyDescent="0.25">
      <c r="A950" s="287"/>
      <c r="B950" s="285"/>
      <c r="C950" s="286"/>
      <c r="D950" s="285"/>
      <c r="E950" s="284"/>
      <c r="F950" s="284"/>
      <c r="G950" s="284"/>
      <c r="H950" s="284"/>
      <c r="I950" s="284"/>
      <c r="J950" s="284"/>
      <c r="K950" s="284"/>
      <c r="L950" s="284"/>
      <c r="M950" s="284"/>
      <c r="N950" s="284"/>
      <c r="O950" s="284"/>
      <c r="P950" s="284"/>
      <c r="Q950" s="284"/>
      <c r="R950" s="284"/>
      <c r="S950" s="284"/>
      <c r="T950" s="284"/>
      <c r="U950" s="284"/>
      <c r="V950" s="284"/>
      <c r="W950" s="284"/>
      <c r="X950" s="284"/>
      <c r="Y950" s="284"/>
      <c r="Z950" s="284"/>
    </row>
    <row r="951" spans="1:26" ht="18.75" customHeight="1" x14ac:dyDescent="0.25">
      <c r="A951" s="287"/>
      <c r="B951" s="285"/>
      <c r="C951" s="286"/>
      <c r="D951" s="285"/>
      <c r="E951" s="284"/>
      <c r="F951" s="284"/>
      <c r="G951" s="284"/>
      <c r="H951" s="284"/>
      <c r="I951" s="284"/>
      <c r="J951" s="284"/>
      <c r="K951" s="284"/>
      <c r="L951" s="284"/>
      <c r="M951" s="284"/>
      <c r="N951" s="284"/>
      <c r="O951" s="284"/>
      <c r="P951" s="284"/>
      <c r="Q951" s="284"/>
      <c r="R951" s="284"/>
      <c r="S951" s="284"/>
      <c r="T951" s="284"/>
      <c r="U951" s="284"/>
      <c r="V951" s="284"/>
      <c r="W951" s="284"/>
      <c r="X951" s="284"/>
      <c r="Y951" s="284"/>
      <c r="Z951" s="284"/>
    </row>
    <row r="952" spans="1:26" ht="18.75" customHeight="1" x14ac:dyDescent="0.25">
      <c r="A952" s="287"/>
      <c r="B952" s="285"/>
      <c r="C952" s="286"/>
      <c r="D952" s="285"/>
      <c r="E952" s="284"/>
      <c r="F952" s="284"/>
      <c r="G952" s="284"/>
      <c r="H952" s="284"/>
      <c r="I952" s="284"/>
      <c r="J952" s="284"/>
      <c r="K952" s="284"/>
      <c r="L952" s="284"/>
      <c r="M952" s="284"/>
      <c r="N952" s="284"/>
      <c r="O952" s="284"/>
      <c r="P952" s="284"/>
      <c r="Q952" s="284"/>
      <c r="R952" s="284"/>
      <c r="S952" s="284"/>
      <c r="T952" s="284"/>
      <c r="U952" s="284"/>
      <c r="V952" s="284"/>
      <c r="W952" s="284"/>
      <c r="X952" s="284"/>
      <c r="Y952" s="284"/>
      <c r="Z952" s="284"/>
    </row>
    <row r="953" spans="1:26" ht="18.75" customHeight="1" x14ac:dyDescent="0.25">
      <c r="A953" s="287"/>
      <c r="B953" s="285"/>
      <c r="C953" s="286"/>
      <c r="D953" s="285"/>
      <c r="E953" s="284"/>
      <c r="F953" s="284"/>
      <c r="G953" s="284"/>
      <c r="H953" s="284"/>
      <c r="I953" s="284"/>
      <c r="J953" s="284"/>
      <c r="K953" s="284"/>
      <c r="L953" s="284"/>
      <c r="M953" s="284"/>
      <c r="N953" s="284"/>
      <c r="O953" s="284"/>
      <c r="P953" s="284"/>
      <c r="Q953" s="284"/>
      <c r="R953" s="284"/>
      <c r="S953" s="284"/>
      <c r="T953" s="284"/>
      <c r="U953" s="284"/>
      <c r="V953" s="284"/>
      <c r="W953" s="284"/>
      <c r="X953" s="284"/>
      <c r="Y953" s="284"/>
      <c r="Z953" s="284"/>
    </row>
    <row r="954" spans="1:26" ht="18.75" customHeight="1" x14ac:dyDescent="0.25">
      <c r="A954" s="287"/>
      <c r="B954" s="285"/>
      <c r="C954" s="286"/>
      <c r="D954" s="285"/>
      <c r="E954" s="284"/>
      <c r="F954" s="284"/>
      <c r="G954" s="284"/>
      <c r="H954" s="284"/>
      <c r="I954" s="284"/>
      <c r="J954" s="284"/>
      <c r="K954" s="284"/>
      <c r="L954" s="284"/>
      <c r="M954" s="284"/>
      <c r="N954" s="284"/>
      <c r="O954" s="284"/>
      <c r="P954" s="284"/>
      <c r="Q954" s="284"/>
      <c r="R954" s="284"/>
      <c r="S954" s="284"/>
      <c r="T954" s="284"/>
      <c r="U954" s="284"/>
      <c r="V954" s="284"/>
      <c r="W954" s="284"/>
      <c r="X954" s="284"/>
      <c r="Y954" s="284"/>
      <c r="Z954" s="284"/>
    </row>
    <row r="955" spans="1:26" ht="18.75" customHeight="1" x14ac:dyDescent="0.25">
      <c r="A955" s="287"/>
      <c r="B955" s="285"/>
      <c r="C955" s="286"/>
      <c r="D955" s="285"/>
      <c r="E955" s="284"/>
      <c r="F955" s="284"/>
      <c r="G955" s="284"/>
      <c r="H955" s="284"/>
      <c r="I955" s="284"/>
      <c r="J955" s="284"/>
      <c r="K955" s="284"/>
      <c r="L955" s="284"/>
      <c r="M955" s="284"/>
      <c r="N955" s="284"/>
      <c r="O955" s="284"/>
      <c r="P955" s="284"/>
      <c r="Q955" s="284"/>
      <c r="R955" s="284"/>
      <c r="S955" s="284"/>
      <c r="T955" s="284"/>
      <c r="U955" s="284"/>
      <c r="V955" s="284"/>
      <c r="W955" s="284"/>
      <c r="X955" s="284"/>
      <c r="Y955" s="284"/>
      <c r="Z955" s="284"/>
    </row>
    <row r="956" spans="1:26" ht="18.75" customHeight="1" x14ac:dyDescent="0.25">
      <c r="A956" s="287"/>
      <c r="B956" s="285"/>
      <c r="C956" s="286"/>
      <c r="D956" s="285"/>
      <c r="E956" s="284"/>
      <c r="F956" s="284"/>
      <c r="G956" s="284"/>
      <c r="H956" s="284"/>
      <c r="I956" s="284"/>
      <c r="J956" s="284"/>
      <c r="K956" s="284"/>
      <c r="L956" s="284"/>
      <c r="M956" s="284"/>
      <c r="N956" s="284"/>
      <c r="O956" s="284"/>
      <c r="P956" s="284"/>
      <c r="Q956" s="284"/>
      <c r="R956" s="284"/>
      <c r="S956" s="284"/>
      <c r="T956" s="284"/>
      <c r="U956" s="284"/>
      <c r="V956" s="284"/>
      <c r="W956" s="284"/>
      <c r="X956" s="284"/>
      <c r="Y956" s="284"/>
      <c r="Z956" s="284"/>
    </row>
    <row r="957" spans="1:26" ht="18.75" customHeight="1" x14ac:dyDescent="0.25">
      <c r="A957" s="287"/>
      <c r="B957" s="285"/>
      <c r="C957" s="286"/>
      <c r="D957" s="285"/>
      <c r="E957" s="284"/>
      <c r="F957" s="284"/>
      <c r="G957" s="284"/>
      <c r="H957" s="284"/>
      <c r="I957" s="284"/>
      <c r="J957" s="284"/>
      <c r="K957" s="284"/>
      <c r="L957" s="284"/>
      <c r="M957" s="284"/>
      <c r="N957" s="284"/>
      <c r="O957" s="284"/>
      <c r="P957" s="284"/>
      <c r="Q957" s="284"/>
      <c r="R957" s="284"/>
      <c r="S957" s="284"/>
      <c r="T957" s="284"/>
      <c r="U957" s="284"/>
      <c r="V957" s="284"/>
      <c r="W957" s="284"/>
      <c r="X957" s="284"/>
      <c r="Y957" s="284"/>
      <c r="Z957" s="284"/>
    </row>
    <row r="958" spans="1:26" ht="18.75" customHeight="1" x14ac:dyDescent="0.25">
      <c r="A958" s="287"/>
      <c r="B958" s="285"/>
      <c r="C958" s="286"/>
      <c r="D958" s="285"/>
      <c r="E958" s="284"/>
      <c r="F958" s="284"/>
      <c r="G958" s="284"/>
      <c r="H958" s="284"/>
      <c r="I958" s="284"/>
      <c r="J958" s="284"/>
      <c r="K958" s="284"/>
      <c r="L958" s="284"/>
      <c r="M958" s="284"/>
      <c r="N958" s="284"/>
      <c r="O958" s="284"/>
      <c r="P958" s="284"/>
      <c r="Q958" s="284"/>
      <c r="R958" s="284"/>
      <c r="S958" s="284"/>
      <c r="T958" s="284"/>
      <c r="U958" s="284"/>
      <c r="V958" s="284"/>
      <c r="W958" s="284"/>
      <c r="X958" s="284"/>
      <c r="Y958" s="284"/>
      <c r="Z958" s="284"/>
    </row>
    <row r="959" spans="1:26" ht="18.75" customHeight="1" x14ac:dyDescent="0.25">
      <c r="A959" s="287"/>
      <c r="B959" s="285"/>
      <c r="C959" s="286"/>
      <c r="D959" s="285"/>
      <c r="E959" s="284"/>
      <c r="F959" s="284"/>
      <c r="G959" s="284"/>
      <c r="H959" s="284"/>
      <c r="I959" s="284"/>
      <c r="J959" s="284"/>
      <c r="K959" s="284"/>
      <c r="L959" s="284"/>
      <c r="M959" s="284"/>
      <c r="N959" s="284"/>
      <c r="O959" s="284"/>
      <c r="P959" s="284"/>
      <c r="Q959" s="284"/>
      <c r="R959" s="284"/>
      <c r="S959" s="284"/>
      <c r="T959" s="284"/>
      <c r="U959" s="284"/>
      <c r="V959" s="284"/>
      <c r="W959" s="284"/>
      <c r="X959" s="284"/>
      <c r="Y959" s="284"/>
      <c r="Z959" s="284"/>
    </row>
    <row r="960" spans="1:26" ht="18.75" customHeight="1" x14ac:dyDescent="0.25">
      <c r="A960" s="287"/>
      <c r="B960" s="285"/>
      <c r="C960" s="286"/>
      <c r="D960" s="285"/>
      <c r="E960" s="284"/>
      <c r="F960" s="284"/>
      <c r="G960" s="284"/>
      <c r="H960" s="284"/>
      <c r="I960" s="284"/>
      <c r="J960" s="284"/>
      <c r="K960" s="284"/>
      <c r="L960" s="284"/>
      <c r="M960" s="284"/>
      <c r="N960" s="284"/>
      <c r="O960" s="284"/>
      <c r="P960" s="284"/>
      <c r="Q960" s="284"/>
      <c r="R960" s="284"/>
      <c r="S960" s="284"/>
      <c r="T960" s="284"/>
      <c r="U960" s="284"/>
      <c r="V960" s="284"/>
      <c r="W960" s="284"/>
      <c r="X960" s="284"/>
      <c r="Y960" s="284"/>
      <c r="Z960" s="284"/>
    </row>
    <row r="961" spans="1:26" ht="18.75" customHeight="1" x14ac:dyDescent="0.25">
      <c r="A961" s="287"/>
      <c r="B961" s="285"/>
      <c r="C961" s="286"/>
      <c r="D961" s="285"/>
      <c r="E961" s="284"/>
      <c r="F961" s="284"/>
      <c r="G961" s="284"/>
      <c r="H961" s="284"/>
      <c r="I961" s="284"/>
      <c r="J961" s="284"/>
      <c r="K961" s="284"/>
      <c r="L961" s="284"/>
      <c r="M961" s="284"/>
      <c r="N961" s="284"/>
      <c r="O961" s="284"/>
      <c r="P961" s="284"/>
      <c r="Q961" s="284"/>
      <c r="R961" s="284"/>
      <c r="S961" s="284"/>
      <c r="T961" s="284"/>
      <c r="U961" s="284"/>
      <c r="V961" s="284"/>
      <c r="W961" s="284"/>
      <c r="X961" s="284"/>
      <c r="Y961" s="284"/>
      <c r="Z961" s="284"/>
    </row>
    <row r="962" spans="1:26" ht="18.75" customHeight="1" x14ac:dyDescent="0.25">
      <c r="A962" s="287"/>
      <c r="B962" s="285"/>
      <c r="C962" s="286"/>
      <c r="D962" s="285"/>
      <c r="E962" s="284"/>
      <c r="F962" s="284"/>
      <c r="G962" s="284"/>
      <c r="H962" s="284"/>
      <c r="I962" s="284"/>
      <c r="J962" s="284"/>
      <c r="K962" s="284"/>
      <c r="L962" s="284"/>
      <c r="M962" s="284"/>
      <c r="N962" s="284"/>
      <c r="O962" s="284"/>
      <c r="P962" s="284"/>
      <c r="Q962" s="284"/>
      <c r="R962" s="284"/>
      <c r="S962" s="284"/>
      <c r="T962" s="284"/>
      <c r="U962" s="284"/>
      <c r="V962" s="284"/>
      <c r="W962" s="284"/>
      <c r="X962" s="284"/>
      <c r="Y962" s="284"/>
      <c r="Z962" s="284"/>
    </row>
    <row r="963" spans="1:26" ht="18.75" customHeight="1" x14ac:dyDescent="0.25">
      <c r="A963" s="287"/>
      <c r="B963" s="285"/>
      <c r="C963" s="286"/>
      <c r="D963" s="285"/>
      <c r="E963" s="284"/>
      <c r="F963" s="284"/>
      <c r="G963" s="284"/>
      <c r="H963" s="284"/>
      <c r="I963" s="284"/>
      <c r="J963" s="284"/>
      <c r="K963" s="284"/>
      <c r="L963" s="284"/>
      <c r="M963" s="284"/>
      <c r="N963" s="284"/>
      <c r="O963" s="284"/>
      <c r="P963" s="284"/>
      <c r="Q963" s="284"/>
      <c r="R963" s="284"/>
      <c r="S963" s="284"/>
      <c r="T963" s="284"/>
      <c r="U963" s="284"/>
      <c r="V963" s="284"/>
      <c r="W963" s="284"/>
      <c r="X963" s="284"/>
      <c r="Y963" s="284"/>
      <c r="Z963" s="284"/>
    </row>
    <row r="964" spans="1:26" ht="18.75" customHeight="1" x14ac:dyDescent="0.25">
      <c r="A964" s="287"/>
      <c r="B964" s="285"/>
      <c r="C964" s="286"/>
      <c r="D964" s="285"/>
      <c r="E964" s="284"/>
      <c r="F964" s="284"/>
      <c r="G964" s="284"/>
      <c r="H964" s="284"/>
      <c r="I964" s="284"/>
      <c r="J964" s="284"/>
      <c r="K964" s="284"/>
      <c r="L964" s="284"/>
      <c r="M964" s="284"/>
      <c r="N964" s="284"/>
      <c r="O964" s="284"/>
      <c r="P964" s="284"/>
      <c r="Q964" s="284"/>
      <c r="R964" s="284"/>
      <c r="S964" s="284"/>
      <c r="T964" s="284"/>
      <c r="U964" s="284"/>
      <c r="V964" s="284"/>
      <c r="W964" s="284"/>
      <c r="X964" s="284"/>
      <c r="Y964" s="284"/>
      <c r="Z964" s="284"/>
    </row>
    <row r="965" spans="1:26" ht="18.75" customHeight="1" x14ac:dyDescent="0.25">
      <c r="A965" s="287"/>
      <c r="B965" s="285"/>
      <c r="C965" s="286"/>
      <c r="D965" s="285"/>
      <c r="E965" s="284"/>
      <c r="F965" s="284"/>
      <c r="G965" s="284"/>
      <c r="H965" s="284"/>
      <c r="I965" s="284"/>
      <c r="J965" s="284"/>
      <c r="K965" s="284"/>
      <c r="L965" s="284"/>
      <c r="M965" s="284"/>
      <c r="N965" s="284"/>
      <c r="O965" s="284"/>
      <c r="P965" s="284"/>
      <c r="Q965" s="284"/>
      <c r="R965" s="284"/>
      <c r="S965" s="284"/>
      <c r="T965" s="284"/>
      <c r="U965" s="284"/>
      <c r="V965" s="284"/>
      <c r="W965" s="284"/>
      <c r="X965" s="284"/>
      <c r="Y965" s="284"/>
      <c r="Z965" s="284"/>
    </row>
    <row r="966" spans="1:26" ht="18.75" customHeight="1" x14ac:dyDescent="0.25">
      <c r="A966" s="287"/>
      <c r="B966" s="285"/>
      <c r="C966" s="286"/>
      <c r="D966" s="285"/>
      <c r="E966" s="284"/>
      <c r="F966" s="284"/>
      <c r="G966" s="284"/>
      <c r="H966" s="284"/>
      <c r="I966" s="284"/>
      <c r="J966" s="284"/>
      <c r="K966" s="284"/>
      <c r="L966" s="284"/>
      <c r="M966" s="284"/>
      <c r="N966" s="284"/>
      <c r="O966" s="284"/>
      <c r="P966" s="284"/>
      <c r="Q966" s="284"/>
      <c r="R966" s="284"/>
      <c r="S966" s="284"/>
      <c r="T966" s="284"/>
      <c r="U966" s="284"/>
      <c r="V966" s="284"/>
      <c r="W966" s="284"/>
      <c r="X966" s="284"/>
      <c r="Y966" s="284"/>
      <c r="Z966" s="284"/>
    </row>
    <row r="967" spans="1:26" ht="18.75" customHeight="1" x14ac:dyDescent="0.25">
      <c r="A967" s="287"/>
      <c r="B967" s="285"/>
      <c r="C967" s="286"/>
      <c r="D967" s="285"/>
      <c r="E967" s="284"/>
      <c r="F967" s="284"/>
      <c r="G967" s="284"/>
      <c r="H967" s="284"/>
      <c r="I967" s="284"/>
      <c r="J967" s="284"/>
      <c r="K967" s="284"/>
      <c r="L967" s="284"/>
      <c r="M967" s="284"/>
      <c r="N967" s="284"/>
      <c r="O967" s="284"/>
      <c r="P967" s="284"/>
      <c r="Q967" s="284"/>
      <c r="R967" s="284"/>
      <c r="S967" s="284"/>
      <c r="T967" s="284"/>
      <c r="U967" s="284"/>
      <c r="V967" s="284"/>
      <c r="W967" s="284"/>
      <c r="X967" s="284"/>
      <c r="Y967" s="284"/>
      <c r="Z967" s="284"/>
    </row>
    <row r="968" spans="1:26" ht="18.75" customHeight="1" x14ac:dyDescent="0.25">
      <c r="A968" s="287"/>
      <c r="B968" s="285"/>
      <c r="C968" s="286"/>
      <c r="D968" s="285"/>
      <c r="E968" s="284"/>
      <c r="F968" s="284"/>
      <c r="G968" s="284"/>
      <c r="H968" s="284"/>
      <c r="I968" s="284"/>
      <c r="J968" s="284"/>
      <c r="K968" s="284"/>
      <c r="L968" s="284"/>
      <c r="M968" s="284"/>
      <c r="N968" s="284"/>
      <c r="O968" s="284"/>
      <c r="P968" s="284"/>
      <c r="Q968" s="284"/>
      <c r="R968" s="284"/>
      <c r="S968" s="284"/>
      <c r="T968" s="284"/>
      <c r="U968" s="284"/>
      <c r="V968" s="284"/>
      <c r="W968" s="284"/>
      <c r="X968" s="284"/>
      <c r="Y968" s="284"/>
      <c r="Z968" s="284"/>
    </row>
    <row r="969" spans="1:26" ht="18.75" customHeight="1" x14ac:dyDescent="0.25">
      <c r="A969" s="287"/>
      <c r="B969" s="285"/>
      <c r="C969" s="286"/>
      <c r="D969" s="285"/>
      <c r="E969" s="284"/>
      <c r="F969" s="284"/>
      <c r="G969" s="284"/>
      <c r="H969" s="284"/>
      <c r="I969" s="284"/>
      <c r="J969" s="284"/>
      <c r="K969" s="284"/>
      <c r="L969" s="284"/>
      <c r="M969" s="284"/>
      <c r="N969" s="284"/>
      <c r="O969" s="284"/>
      <c r="P969" s="284"/>
      <c r="Q969" s="284"/>
      <c r="R969" s="284"/>
      <c r="S969" s="284"/>
      <c r="T969" s="284"/>
      <c r="U969" s="284"/>
      <c r="V969" s="284"/>
      <c r="W969" s="284"/>
      <c r="X969" s="284"/>
      <c r="Y969" s="284"/>
      <c r="Z969" s="284"/>
    </row>
    <row r="970" spans="1:26" ht="18.75" customHeight="1" x14ac:dyDescent="0.25">
      <c r="A970" s="287"/>
      <c r="B970" s="285"/>
      <c r="C970" s="286"/>
      <c r="D970" s="285"/>
      <c r="E970" s="284"/>
      <c r="F970" s="284"/>
      <c r="G970" s="284"/>
      <c r="H970" s="284"/>
      <c r="I970" s="284"/>
      <c r="J970" s="284"/>
      <c r="K970" s="284"/>
      <c r="L970" s="284"/>
      <c r="M970" s="284"/>
      <c r="N970" s="284"/>
      <c r="O970" s="284"/>
      <c r="P970" s="284"/>
      <c r="Q970" s="284"/>
      <c r="R970" s="284"/>
      <c r="S970" s="284"/>
      <c r="T970" s="284"/>
      <c r="U970" s="284"/>
      <c r="V970" s="284"/>
      <c r="W970" s="284"/>
      <c r="X970" s="284"/>
      <c r="Y970" s="284"/>
      <c r="Z970" s="284"/>
    </row>
    <row r="971" spans="1:26" ht="18.75" customHeight="1" x14ac:dyDescent="0.25">
      <c r="A971" s="287"/>
      <c r="B971" s="285"/>
      <c r="C971" s="286"/>
      <c r="D971" s="285"/>
      <c r="E971" s="284"/>
      <c r="F971" s="284"/>
      <c r="G971" s="284"/>
      <c r="H971" s="284"/>
      <c r="I971" s="284"/>
      <c r="J971" s="284"/>
      <c r="K971" s="284"/>
      <c r="L971" s="284"/>
      <c r="M971" s="284"/>
      <c r="N971" s="284"/>
      <c r="O971" s="284"/>
      <c r="P971" s="284"/>
      <c r="Q971" s="284"/>
      <c r="R971" s="284"/>
      <c r="S971" s="284"/>
      <c r="T971" s="284"/>
      <c r="U971" s="284"/>
      <c r="V971" s="284"/>
      <c r="W971" s="284"/>
      <c r="X971" s="284"/>
      <c r="Y971" s="284"/>
      <c r="Z971" s="284"/>
    </row>
    <row r="972" spans="1:26" ht="18.75" customHeight="1" x14ac:dyDescent="0.25">
      <c r="A972" s="287"/>
      <c r="B972" s="285"/>
      <c r="C972" s="286"/>
      <c r="D972" s="285"/>
      <c r="E972" s="284"/>
      <c r="F972" s="284"/>
      <c r="G972" s="284"/>
      <c r="H972" s="284"/>
      <c r="I972" s="284"/>
      <c r="J972" s="284"/>
      <c r="K972" s="284"/>
      <c r="L972" s="284"/>
      <c r="M972" s="284"/>
      <c r="N972" s="284"/>
      <c r="O972" s="284"/>
      <c r="P972" s="284"/>
      <c r="Q972" s="284"/>
      <c r="R972" s="284"/>
      <c r="S972" s="284"/>
      <c r="T972" s="284"/>
      <c r="U972" s="284"/>
      <c r="V972" s="284"/>
      <c r="W972" s="284"/>
      <c r="X972" s="284"/>
      <c r="Y972" s="284"/>
      <c r="Z972" s="284"/>
    </row>
    <row r="973" spans="1:26" ht="18.75" customHeight="1" x14ac:dyDescent="0.25">
      <c r="A973" s="287"/>
      <c r="B973" s="285"/>
      <c r="C973" s="286"/>
      <c r="D973" s="285"/>
      <c r="E973" s="284"/>
      <c r="F973" s="284"/>
      <c r="G973" s="284"/>
      <c r="H973" s="284"/>
      <c r="I973" s="284"/>
      <c r="J973" s="284"/>
      <c r="K973" s="284"/>
      <c r="L973" s="284"/>
      <c r="M973" s="284"/>
      <c r="N973" s="284"/>
      <c r="O973" s="284"/>
      <c r="P973" s="284"/>
      <c r="Q973" s="284"/>
      <c r="R973" s="284"/>
      <c r="S973" s="284"/>
      <c r="T973" s="284"/>
      <c r="U973" s="284"/>
      <c r="V973" s="284"/>
      <c r="W973" s="284"/>
      <c r="X973" s="284"/>
      <c r="Y973" s="284"/>
      <c r="Z973" s="284"/>
    </row>
    <row r="974" spans="1:26" ht="18.75" customHeight="1" x14ac:dyDescent="0.25">
      <c r="A974" s="287"/>
      <c r="B974" s="285"/>
      <c r="C974" s="286"/>
      <c r="D974" s="285"/>
      <c r="E974" s="284"/>
      <c r="F974" s="284"/>
      <c r="G974" s="284"/>
      <c r="H974" s="284"/>
      <c r="I974" s="284"/>
      <c r="J974" s="284"/>
      <c r="K974" s="284"/>
      <c r="L974" s="284"/>
      <c r="M974" s="284"/>
      <c r="N974" s="284"/>
      <c r="O974" s="284"/>
      <c r="P974" s="284"/>
      <c r="Q974" s="284"/>
      <c r="R974" s="284"/>
      <c r="S974" s="284"/>
      <c r="T974" s="284"/>
      <c r="U974" s="284"/>
      <c r="V974" s="284"/>
      <c r="W974" s="284"/>
      <c r="X974" s="284"/>
      <c r="Y974" s="284"/>
      <c r="Z974" s="284"/>
    </row>
    <row r="975" spans="1:26" ht="18.75" customHeight="1" x14ac:dyDescent="0.25">
      <c r="A975" s="287"/>
      <c r="B975" s="285"/>
      <c r="C975" s="286"/>
      <c r="D975" s="285"/>
      <c r="E975" s="284"/>
      <c r="F975" s="284"/>
      <c r="G975" s="284"/>
      <c r="H975" s="284"/>
      <c r="I975" s="284"/>
      <c r="J975" s="284"/>
      <c r="K975" s="284"/>
      <c r="L975" s="284"/>
      <c r="M975" s="284"/>
      <c r="N975" s="284"/>
      <c r="O975" s="284"/>
      <c r="P975" s="284"/>
      <c r="Q975" s="284"/>
      <c r="R975" s="284"/>
      <c r="S975" s="284"/>
      <c r="T975" s="284"/>
      <c r="U975" s="284"/>
      <c r="V975" s="284"/>
      <c r="W975" s="284"/>
      <c r="X975" s="284"/>
      <c r="Y975" s="284"/>
      <c r="Z975" s="284"/>
    </row>
    <row r="976" spans="1:26" ht="18.75" customHeight="1" x14ac:dyDescent="0.25">
      <c r="A976" s="287"/>
      <c r="B976" s="285"/>
      <c r="C976" s="286"/>
      <c r="D976" s="285"/>
      <c r="E976" s="284"/>
      <c r="F976" s="284"/>
      <c r="G976" s="284"/>
      <c r="H976" s="284"/>
      <c r="I976" s="284"/>
      <c r="J976" s="284"/>
      <c r="K976" s="284"/>
      <c r="L976" s="284"/>
      <c r="M976" s="284"/>
      <c r="N976" s="284"/>
      <c r="O976" s="284"/>
      <c r="P976" s="284"/>
      <c r="Q976" s="284"/>
      <c r="R976" s="284"/>
      <c r="S976" s="284"/>
      <c r="T976" s="284"/>
      <c r="U976" s="284"/>
      <c r="V976" s="284"/>
      <c r="W976" s="284"/>
      <c r="X976" s="284"/>
      <c r="Y976" s="284"/>
      <c r="Z976" s="284"/>
    </row>
    <row r="977" spans="1:26" ht="18.75" customHeight="1" x14ac:dyDescent="0.25">
      <c r="A977" s="287"/>
      <c r="B977" s="285"/>
      <c r="C977" s="286"/>
      <c r="D977" s="285"/>
      <c r="E977" s="284"/>
      <c r="F977" s="284"/>
      <c r="G977" s="284"/>
      <c r="H977" s="284"/>
      <c r="I977" s="284"/>
      <c r="J977" s="284"/>
      <c r="K977" s="284"/>
      <c r="L977" s="284"/>
      <c r="M977" s="284"/>
      <c r="N977" s="284"/>
      <c r="O977" s="284"/>
      <c r="P977" s="284"/>
      <c r="Q977" s="284"/>
      <c r="R977" s="284"/>
      <c r="S977" s="284"/>
      <c r="T977" s="284"/>
      <c r="U977" s="284"/>
      <c r="V977" s="284"/>
      <c r="W977" s="284"/>
      <c r="X977" s="284"/>
      <c r="Y977" s="284"/>
      <c r="Z977" s="284"/>
    </row>
    <row r="978" spans="1:26" ht="18.75" customHeight="1" x14ac:dyDescent="0.25">
      <c r="A978" s="287"/>
      <c r="B978" s="285"/>
      <c r="C978" s="286"/>
      <c r="D978" s="285"/>
      <c r="E978" s="284"/>
      <c r="F978" s="284"/>
      <c r="G978" s="284"/>
      <c r="H978" s="284"/>
      <c r="I978" s="284"/>
      <c r="J978" s="284"/>
      <c r="K978" s="284"/>
      <c r="L978" s="284"/>
      <c r="M978" s="284"/>
      <c r="N978" s="284"/>
      <c r="O978" s="284"/>
      <c r="P978" s="284"/>
      <c r="Q978" s="284"/>
      <c r="R978" s="284"/>
      <c r="S978" s="284"/>
      <c r="T978" s="284"/>
      <c r="U978" s="284"/>
      <c r="V978" s="284"/>
      <c r="W978" s="284"/>
      <c r="X978" s="284"/>
      <c r="Y978" s="284"/>
      <c r="Z978" s="284"/>
    </row>
    <row r="979" spans="1:26" ht="18.75" customHeight="1" x14ac:dyDescent="0.25">
      <c r="A979" s="287"/>
      <c r="B979" s="285"/>
      <c r="C979" s="286"/>
      <c r="D979" s="285"/>
      <c r="E979" s="284"/>
      <c r="F979" s="284"/>
      <c r="G979" s="284"/>
      <c r="H979" s="284"/>
      <c r="I979" s="284"/>
      <c r="J979" s="284"/>
      <c r="K979" s="284"/>
      <c r="L979" s="284"/>
      <c r="M979" s="284"/>
      <c r="N979" s="284"/>
      <c r="O979" s="284"/>
      <c r="P979" s="284"/>
      <c r="Q979" s="284"/>
      <c r="R979" s="284"/>
      <c r="S979" s="284"/>
      <c r="T979" s="284"/>
      <c r="U979" s="284"/>
      <c r="V979" s="284"/>
      <c r="W979" s="284"/>
      <c r="X979" s="284"/>
      <c r="Y979" s="284"/>
      <c r="Z979" s="284"/>
    </row>
    <row r="980" spans="1:26" ht="18.75" customHeight="1" x14ac:dyDescent="0.25">
      <c r="A980" s="287"/>
      <c r="B980" s="285"/>
      <c r="C980" s="286"/>
      <c r="D980" s="285"/>
      <c r="E980" s="284"/>
      <c r="F980" s="284"/>
      <c r="G980" s="284"/>
      <c r="H980" s="284"/>
      <c r="I980" s="284"/>
      <c r="J980" s="284"/>
      <c r="K980" s="284"/>
      <c r="L980" s="284"/>
      <c r="M980" s="284"/>
      <c r="N980" s="284"/>
      <c r="O980" s="284"/>
      <c r="P980" s="284"/>
      <c r="Q980" s="284"/>
      <c r="R980" s="284"/>
      <c r="S980" s="284"/>
      <c r="T980" s="284"/>
      <c r="U980" s="284"/>
      <c r="V980" s="284"/>
      <c r="W980" s="284"/>
      <c r="X980" s="284"/>
      <c r="Y980" s="284"/>
      <c r="Z980" s="284"/>
    </row>
    <row r="981" spans="1:26" ht="18.75" customHeight="1" x14ac:dyDescent="0.25">
      <c r="A981" s="287"/>
      <c r="B981" s="285"/>
      <c r="C981" s="286"/>
      <c r="D981" s="285"/>
      <c r="E981" s="284"/>
      <c r="F981" s="284"/>
      <c r="G981" s="284"/>
      <c r="H981" s="284"/>
      <c r="I981" s="284"/>
      <c r="J981" s="284"/>
      <c r="K981" s="284"/>
      <c r="L981" s="284"/>
      <c r="M981" s="284"/>
      <c r="N981" s="284"/>
      <c r="O981" s="284"/>
      <c r="P981" s="284"/>
      <c r="Q981" s="284"/>
      <c r="R981" s="284"/>
      <c r="S981" s="284"/>
      <c r="T981" s="284"/>
      <c r="U981" s="284"/>
      <c r="V981" s="284"/>
      <c r="W981" s="284"/>
      <c r="X981" s="284"/>
      <c r="Y981" s="284"/>
      <c r="Z981" s="284"/>
    </row>
    <row r="982" spans="1:26" ht="18.75" customHeight="1" x14ac:dyDescent="0.25">
      <c r="A982" s="287"/>
      <c r="B982" s="285"/>
      <c r="C982" s="286"/>
      <c r="D982" s="285"/>
      <c r="E982" s="284"/>
      <c r="F982" s="284"/>
      <c r="G982" s="284"/>
      <c r="H982" s="284"/>
      <c r="I982" s="284"/>
      <c r="J982" s="284"/>
      <c r="K982" s="284"/>
      <c r="L982" s="284"/>
      <c r="M982" s="284"/>
      <c r="N982" s="284"/>
      <c r="O982" s="284"/>
      <c r="P982" s="284"/>
      <c r="Q982" s="284"/>
      <c r="R982" s="284"/>
      <c r="S982" s="284"/>
      <c r="T982" s="284"/>
      <c r="U982" s="284"/>
      <c r="V982" s="284"/>
      <c r="W982" s="284"/>
      <c r="X982" s="284"/>
      <c r="Y982" s="284"/>
      <c r="Z982" s="284"/>
    </row>
    <row r="983" spans="1:26" ht="18.75" customHeight="1" x14ac:dyDescent="0.25">
      <c r="A983" s="287"/>
      <c r="B983" s="285"/>
      <c r="C983" s="286"/>
      <c r="D983" s="285"/>
      <c r="E983" s="284"/>
      <c r="F983" s="284"/>
      <c r="G983" s="284"/>
      <c r="H983" s="284"/>
      <c r="I983" s="284"/>
      <c r="J983" s="284"/>
      <c r="K983" s="284"/>
      <c r="L983" s="284"/>
      <c r="M983" s="284"/>
      <c r="N983" s="284"/>
      <c r="O983" s="284"/>
      <c r="P983" s="284"/>
      <c r="Q983" s="284"/>
      <c r="R983" s="284"/>
      <c r="S983" s="284"/>
      <c r="T983" s="284"/>
      <c r="U983" s="284"/>
      <c r="V983" s="284"/>
      <c r="W983" s="284"/>
      <c r="X983" s="284"/>
      <c r="Y983" s="284"/>
      <c r="Z983" s="284"/>
    </row>
    <row r="984" spans="1:26" ht="18.75" customHeight="1" x14ac:dyDescent="0.25">
      <c r="A984" s="287"/>
      <c r="B984" s="285"/>
      <c r="C984" s="286"/>
      <c r="D984" s="285"/>
      <c r="E984" s="284"/>
      <c r="F984" s="284"/>
      <c r="G984" s="284"/>
      <c r="H984" s="284"/>
      <c r="I984" s="284"/>
      <c r="J984" s="284"/>
      <c r="K984" s="284"/>
      <c r="L984" s="284"/>
      <c r="M984" s="284"/>
      <c r="N984" s="284"/>
      <c r="O984" s="284"/>
      <c r="P984" s="284"/>
      <c r="Q984" s="284"/>
      <c r="R984" s="284"/>
      <c r="S984" s="284"/>
      <c r="T984" s="284"/>
      <c r="U984" s="284"/>
      <c r="V984" s="284"/>
      <c r="W984" s="284"/>
      <c r="X984" s="284"/>
      <c r="Y984" s="284"/>
      <c r="Z984" s="284"/>
    </row>
    <row r="985" spans="1:26" ht="18.75" customHeight="1" x14ac:dyDescent="0.25">
      <c r="A985" s="287"/>
      <c r="B985" s="285"/>
      <c r="C985" s="286"/>
      <c r="D985" s="285"/>
      <c r="E985" s="284"/>
      <c r="F985" s="284"/>
      <c r="G985" s="284"/>
      <c r="H985" s="284"/>
      <c r="I985" s="284"/>
      <c r="J985" s="284"/>
      <c r="K985" s="284"/>
      <c r="L985" s="284"/>
      <c r="M985" s="284"/>
      <c r="N985" s="284"/>
      <c r="O985" s="284"/>
      <c r="P985" s="284"/>
      <c r="Q985" s="284"/>
      <c r="R985" s="284"/>
      <c r="S985" s="284"/>
      <c r="T985" s="284"/>
      <c r="U985" s="284"/>
      <c r="V985" s="284"/>
      <c r="W985" s="284"/>
      <c r="X985" s="284"/>
      <c r="Y985" s="284"/>
      <c r="Z985" s="284"/>
    </row>
    <row r="986" spans="1:26" ht="18.75" customHeight="1" x14ac:dyDescent="0.25">
      <c r="A986" s="287"/>
      <c r="B986" s="285"/>
      <c r="C986" s="286"/>
      <c r="D986" s="285"/>
      <c r="E986" s="284"/>
      <c r="F986" s="284"/>
      <c r="G986" s="284"/>
      <c r="H986" s="284"/>
      <c r="I986" s="284"/>
      <c r="J986" s="284"/>
      <c r="K986" s="284"/>
      <c r="L986" s="284"/>
      <c r="M986" s="284"/>
      <c r="N986" s="284"/>
      <c r="O986" s="284"/>
      <c r="P986" s="284"/>
      <c r="Q986" s="284"/>
      <c r="R986" s="284"/>
      <c r="S986" s="284"/>
      <c r="T986" s="284"/>
      <c r="U986" s="284"/>
      <c r="V986" s="284"/>
      <c r="W986" s="284"/>
      <c r="X986" s="284"/>
      <c r="Y986" s="284"/>
      <c r="Z986" s="284"/>
    </row>
    <row r="987" spans="1:26" ht="18.75" customHeight="1" x14ac:dyDescent="0.25">
      <c r="A987" s="287"/>
      <c r="B987" s="285"/>
      <c r="C987" s="286"/>
      <c r="D987" s="285"/>
      <c r="E987" s="284"/>
      <c r="F987" s="284"/>
      <c r="G987" s="284"/>
      <c r="H987" s="284"/>
      <c r="I987" s="284"/>
      <c r="J987" s="284"/>
      <c r="K987" s="284"/>
      <c r="L987" s="284"/>
      <c r="M987" s="284"/>
      <c r="N987" s="284"/>
      <c r="O987" s="284"/>
      <c r="P987" s="284"/>
      <c r="Q987" s="284"/>
      <c r="R987" s="284"/>
      <c r="S987" s="284"/>
      <c r="T987" s="284"/>
      <c r="U987" s="284"/>
      <c r="V987" s="284"/>
      <c r="W987" s="284"/>
      <c r="X987" s="284"/>
      <c r="Y987" s="284"/>
      <c r="Z987" s="284"/>
    </row>
    <row r="988" spans="1:26" ht="18.75" customHeight="1" x14ac:dyDescent="0.25">
      <c r="A988" s="287"/>
      <c r="B988" s="285"/>
      <c r="C988" s="286"/>
      <c r="D988" s="285"/>
      <c r="E988" s="284"/>
      <c r="F988" s="284"/>
      <c r="G988" s="284"/>
      <c r="H988" s="284"/>
      <c r="I988" s="284"/>
      <c r="J988" s="284"/>
      <c r="K988" s="284"/>
      <c r="L988" s="284"/>
      <c r="M988" s="284"/>
      <c r="N988" s="284"/>
      <c r="O988" s="284"/>
      <c r="P988" s="284"/>
      <c r="Q988" s="284"/>
      <c r="R988" s="284"/>
      <c r="S988" s="284"/>
      <c r="T988" s="284"/>
      <c r="U988" s="284"/>
      <c r="V988" s="284"/>
      <c r="W988" s="284"/>
      <c r="X988" s="284"/>
      <c r="Y988" s="284"/>
      <c r="Z988" s="284"/>
    </row>
    <row r="989" spans="1:26" ht="18.75" customHeight="1" x14ac:dyDescent="0.25">
      <c r="A989" s="287"/>
      <c r="B989" s="285"/>
      <c r="C989" s="286"/>
      <c r="D989" s="285"/>
      <c r="E989" s="284"/>
      <c r="F989" s="284"/>
      <c r="G989" s="284"/>
      <c r="H989" s="284"/>
      <c r="I989" s="284"/>
      <c r="J989" s="284"/>
      <c r="K989" s="284"/>
      <c r="L989" s="284"/>
      <c r="M989" s="284"/>
      <c r="N989" s="284"/>
      <c r="O989" s="284"/>
      <c r="P989" s="284"/>
      <c r="Q989" s="284"/>
      <c r="R989" s="284"/>
      <c r="S989" s="284"/>
      <c r="T989" s="284"/>
      <c r="U989" s="284"/>
      <c r="V989" s="284"/>
      <c r="W989" s="284"/>
      <c r="X989" s="284"/>
      <c r="Y989" s="284"/>
      <c r="Z989" s="284"/>
    </row>
  </sheetData>
  <pageMargins left="0.25" right="0.25" top="0.75" bottom="0.75" header="0" footer="0"/>
  <pageSetup fitToHeight="0" orientation="portrait" r:id="rId1"/>
  <headerFooter>
    <oddHeader xml:space="preserve">&amp;RRevised 10.7.2020
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579F-034E-45F9-898E-495B5EFE8A72}">
  <sheetPr>
    <pageSetUpPr fitToPage="1"/>
  </sheetPr>
  <dimension ref="A1:D50"/>
  <sheetViews>
    <sheetView zoomScaleNormal="100" zoomScalePageLayoutView="125" workbookViewId="0">
      <selection sqref="A1:D1"/>
    </sheetView>
  </sheetViews>
  <sheetFormatPr defaultColWidth="10.875" defaultRowHeight="23.1" customHeight="1" x14ac:dyDescent="0.2"/>
  <cols>
    <col min="1" max="1" width="16.875" style="332" customWidth="1"/>
    <col min="2" max="2" width="12.5" style="329" customWidth="1"/>
    <col min="3" max="3" width="10.875" style="331"/>
    <col min="4" max="4" width="44.625" style="330" customWidth="1"/>
    <col min="5" max="16384" width="10.875" style="329"/>
  </cols>
  <sheetData>
    <row r="1" spans="1:4" s="333" customFormat="1" ht="24" customHeight="1" x14ac:dyDescent="0.25">
      <c r="A1" s="600" t="s">
        <v>544</v>
      </c>
      <c r="B1" s="601"/>
      <c r="C1" s="601"/>
      <c r="D1" s="601"/>
    </row>
    <row r="2" spans="1:4" ht="23.1" customHeight="1" x14ac:dyDescent="0.2">
      <c r="A2" s="334" t="s">
        <v>1</v>
      </c>
      <c r="B2" s="334" t="s">
        <v>3</v>
      </c>
      <c r="C2" s="334" t="s">
        <v>2</v>
      </c>
      <c r="D2" s="334" t="s">
        <v>4</v>
      </c>
    </row>
    <row r="3" spans="1:4" ht="23.1" customHeight="1" x14ac:dyDescent="0.2">
      <c r="A3" s="335" t="s">
        <v>126</v>
      </c>
      <c r="B3" s="336" t="s">
        <v>134</v>
      </c>
      <c r="C3" s="337">
        <v>31</v>
      </c>
      <c r="D3" s="338" t="s">
        <v>195</v>
      </c>
    </row>
    <row r="4" spans="1:4" ht="23.1" customHeight="1" x14ac:dyDescent="0.2">
      <c r="A4" s="335" t="s">
        <v>133</v>
      </c>
      <c r="B4" s="339" t="s">
        <v>134</v>
      </c>
      <c r="C4" s="340">
        <v>7</v>
      </c>
      <c r="D4" s="341" t="s">
        <v>135</v>
      </c>
    </row>
    <row r="5" spans="1:4" ht="23.1" customHeight="1" x14ac:dyDescent="0.2">
      <c r="A5" s="335"/>
      <c r="B5" s="341" t="s">
        <v>136</v>
      </c>
      <c r="C5" s="342">
        <v>8</v>
      </c>
      <c r="D5" s="341" t="s">
        <v>138</v>
      </c>
    </row>
    <row r="6" spans="1:4" ht="23.1" customHeight="1" x14ac:dyDescent="0.2">
      <c r="A6" s="335"/>
      <c r="B6" s="338" t="s">
        <v>139</v>
      </c>
      <c r="C6" s="343">
        <v>11</v>
      </c>
      <c r="D6" s="338" t="s">
        <v>140</v>
      </c>
    </row>
    <row r="7" spans="1:4" ht="23.1" customHeight="1" x14ac:dyDescent="0.2">
      <c r="A7" s="344" t="s">
        <v>141</v>
      </c>
      <c r="B7" s="338" t="s">
        <v>142</v>
      </c>
      <c r="C7" s="343">
        <v>15</v>
      </c>
      <c r="D7" s="338" t="s">
        <v>143</v>
      </c>
    </row>
    <row r="8" spans="1:4" ht="23.1" customHeight="1" x14ac:dyDescent="0.2">
      <c r="A8" s="344"/>
      <c r="B8" s="345" t="s">
        <v>139</v>
      </c>
      <c r="C8" s="346">
        <v>16</v>
      </c>
      <c r="D8" s="347" t="s">
        <v>77</v>
      </c>
    </row>
    <row r="9" spans="1:4" ht="23.1" customHeight="1" x14ac:dyDescent="0.2">
      <c r="A9" s="345"/>
      <c r="B9" s="348" t="s">
        <v>196</v>
      </c>
      <c r="C9" s="349" t="s">
        <v>197</v>
      </c>
      <c r="D9" s="350" t="s">
        <v>198</v>
      </c>
    </row>
    <row r="10" spans="1:4" ht="23.1" customHeight="1" x14ac:dyDescent="0.2">
      <c r="A10" s="344"/>
      <c r="B10" s="351" t="s">
        <v>199</v>
      </c>
      <c r="C10" s="352" t="s">
        <v>200</v>
      </c>
      <c r="D10" s="339" t="s">
        <v>201</v>
      </c>
    </row>
    <row r="11" spans="1:4" ht="23.1" customHeight="1" x14ac:dyDescent="0.2">
      <c r="A11" s="353"/>
      <c r="B11" s="347" t="s">
        <v>134</v>
      </c>
      <c r="C11" s="346">
        <v>26</v>
      </c>
      <c r="D11" s="347" t="s">
        <v>150</v>
      </c>
    </row>
    <row r="12" spans="1:4" ht="23.1" customHeight="1" x14ac:dyDescent="0.2">
      <c r="A12" s="353"/>
      <c r="B12" s="353" t="s">
        <v>134</v>
      </c>
      <c r="C12" s="354">
        <v>26</v>
      </c>
      <c r="D12" s="355" t="s">
        <v>202</v>
      </c>
    </row>
    <row r="13" spans="1:4" ht="23.1" customHeight="1" x14ac:dyDescent="0.2">
      <c r="A13" s="353" t="s">
        <v>151</v>
      </c>
      <c r="B13" s="347" t="s">
        <v>134</v>
      </c>
      <c r="C13" s="346">
        <v>9</v>
      </c>
      <c r="D13" s="347" t="s">
        <v>153</v>
      </c>
    </row>
    <row r="14" spans="1:4" ht="23.1" customHeight="1" x14ac:dyDescent="0.2">
      <c r="A14" s="345"/>
      <c r="B14" s="345" t="s">
        <v>154</v>
      </c>
      <c r="C14" s="346" t="s">
        <v>203</v>
      </c>
      <c r="D14" s="347" t="s">
        <v>204</v>
      </c>
    </row>
    <row r="15" spans="1:4" ht="23.1" customHeight="1" x14ac:dyDescent="0.2">
      <c r="A15" s="353" t="s">
        <v>157</v>
      </c>
      <c r="B15" s="353" t="s">
        <v>142</v>
      </c>
      <c r="C15" s="354">
        <v>17</v>
      </c>
      <c r="D15" s="355" t="s">
        <v>158</v>
      </c>
    </row>
    <row r="16" spans="1:4" ht="23.1" customHeight="1" x14ac:dyDescent="0.2">
      <c r="A16" s="353"/>
      <c r="B16" s="345" t="s">
        <v>139</v>
      </c>
      <c r="C16" s="346">
        <v>18</v>
      </c>
      <c r="D16" s="347" t="s">
        <v>77</v>
      </c>
    </row>
    <row r="17" spans="1:4" ht="23.1" customHeight="1" x14ac:dyDescent="0.2">
      <c r="A17" s="353"/>
      <c r="B17" s="353" t="s">
        <v>205</v>
      </c>
      <c r="C17" s="354" t="s">
        <v>206</v>
      </c>
      <c r="D17" s="355" t="s">
        <v>207</v>
      </c>
    </row>
    <row r="18" spans="1:4" ht="23.1" customHeight="1" x14ac:dyDescent="0.2">
      <c r="A18" s="353"/>
      <c r="B18" s="345" t="s">
        <v>208</v>
      </c>
      <c r="C18" s="346" t="s">
        <v>209</v>
      </c>
      <c r="D18" s="347" t="s">
        <v>210</v>
      </c>
    </row>
    <row r="19" spans="1:4" ht="23.1" customHeight="1" x14ac:dyDescent="0.2">
      <c r="A19" s="353"/>
      <c r="B19" s="345" t="s">
        <v>163</v>
      </c>
      <c r="C19" s="346">
        <v>23</v>
      </c>
      <c r="D19" s="347" t="s">
        <v>164</v>
      </c>
    </row>
    <row r="20" spans="1:4" ht="23.1" customHeight="1" x14ac:dyDescent="0.2">
      <c r="A20" s="353" t="s">
        <v>165</v>
      </c>
      <c r="B20" s="345" t="s">
        <v>129</v>
      </c>
      <c r="C20" s="356" t="s">
        <v>622</v>
      </c>
      <c r="D20" s="347" t="s">
        <v>210</v>
      </c>
    </row>
    <row r="21" spans="1:4" ht="23.1" customHeight="1" x14ac:dyDescent="0.2">
      <c r="A21" s="353"/>
      <c r="B21" s="353" t="s">
        <v>134</v>
      </c>
      <c r="C21" s="354">
        <v>25</v>
      </c>
      <c r="D21" s="355" t="s">
        <v>167</v>
      </c>
    </row>
    <row r="22" spans="1:4" ht="23.1" customHeight="1" x14ac:dyDescent="0.2">
      <c r="A22" s="353" t="s">
        <v>169</v>
      </c>
      <c r="B22" s="347" t="s">
        <v>136</v>
      </c>
      <c r="C22" s="346">
        <v>2</v>
      </c>
      <c r="D22" s="347" t="s">
        <v>168</v>
      </c>
    </row>
    <row r="23" spans="1:4" ht="23.1" customHeight="1" x14ac:dyDescent="0.2">
      <c r="A23" s="353" t="s">
        <v>172</v>
      </c>
      <c r="B23" s="353" t="s">
        <v>142</v>
      </c>
      <c r="C23" s="354">
        <v>11</v>
      </c>
      <c r="D23" s="355" t="s">
        <v>170</v>
      </c>
    </row>
    <row r="24" spans="1:4" ht="23.1" customHeight="1" x14ac:dyDescent="0.2">
      <c r="A24" s="353"/>
      <c r="B24" s="345" t="s">
        <v>139</v>
      </c>
      <c r="C24" s="346">
        <v>12</v>
      </c>
      <c r="D24" s="347" t="s">
        <v>77</v>
      </c>
    </row>
    <row r="25" spans="1:4" ht="23.1" customHeight="1" x14ac:dyDescent="0.2">
      <c r="A25" s="353"/>
      <c r="B25" s="345" t="s">
        <v>144</v>
      </c>
      <c r="C25" s="346" t="s">
        <v>341</v>
      </c>
      <c r="D25" s="347" t="s">
        <v>207</v>
      </c>
    </row>
    <row r="26" spans="1:4" ht="23.1" customHeight="1" x14ac:dyDescent="0.2">
      <c r="A26" s="353"/>
      <c r="B26" s="353" t="s">
        <v>134</v>
      </c>
      <c r="C26" s="354">
        <v>15</v>
      </c>
      <c r="D26" s="355" t="s">
        <v>174</v>
      </c>
    </row>
    <row r="27" spans="1:4" ht="23.1" customHeight="1" x14ac:dyDescent="0.2">
      <c r="A27" s="353"/>
      <c r="B27" s="345" t="s">
        <v>134</v>
      </c>
      <c r="C27" s="346">
        <v>22</v>
      </c>
      <c r="D27" s="347" t="s">
        <v>175</v>
      </c>
    </row>
    <row r="28" spans="1:4" ht="23.1" customHeight="1" x14ac:dyDescent="0.2">
      <c r="A28" s="353" t="s">
        <v>176</v>
      </c>
      <c r="B28" s="357" t="s">
        <v>196</v>
      </c>
      <c r="C28" s="358" t="s">
        <v>33</v>
      </c>
      <c r="D28" s="359" t="s">
        <v>211</v>
      </c>
    </row>
    <row r="29" spans="1:4" ht="23.1" customHeight="1" x14ac:dyDescent="0.2">
      <c r="A29" s="353"/>
      <c r="B29" s="353" t="s">
        <v>142</v>
      </c>
      <c r="C29" s="354">
        <v>29</v>
      </c>
      <c r="D29" s="355" t="s">
        <v>177</v>
      </c>
    </row>
    <row r="30" spans="1:4" ht="23.1" customHeight="1" x14ac:dyDescent="0.2">
      <c r="A30" s="345"/>
      <c r="B30" s="345" t="s">
        <v>139</v>
      </c>
      <c r="C30" s="346">
        <v>30</v>
      </c>
      <c r="D30" s="347" t="s">
        <v>77</v>
      </c>
    </row>
    <row r="31" spans="1:4" ht="23.1" customHeight="1" x14ac:dyDescent="0.2">
      <c r="A31" s="353" t="s">
        <v>178</v>
      </c>
      <c r="B31" s="353" t="s">
        <v>144</v>
      </c>
      <c r="C31" s="360" t="s">
        <v>621</v>
      </c>
      <c r="D31" s="355" t="s">
        <v>207</v>
      </c>
    </row>
    <row r="32" spans="1:4" ht="23.1" customHeight="1" x14ac:dyDescent="0.2">
      <c r="A32" s="353"/>
      <c r="B32" s="357" t="s">
        <v>196</v>
      </c>
      <c r="C32" s="358" t="s">
        <v>212</v>
      </c>
      <c r="D32" s="359" t="s">
        <v>213</v>
      </c>
    </row>
    <row r="33" spans="1:4" ht="23.1" customHeight="1" x14ac:dyDescent="0.2">
      <c r="A33" s="353"/>
      <c r="B33" s="345" t="s">
        <v>134</v>
      </c>
      <c r="C33" s="346">
        <v>10</v>
      </c>
      <c r="D33" s="347" t="s">
        <v>180</v>
      </c>
    </row>
    <row r="34" spans="1:4" ht="23.1" customHeight="1" x14ac:dyDescent="0.2">
      <c r="A34" s="353"/>
      <c r="B34" s="353" t="s">
        <v>134</v>
      </c>
      <c r="C34" s="354">
        <v>10</v>
      </c>
      <c r="D34" s="355" t="s">
        <v>179</v>
      </c>
    </row>
    <row r="35" spans="1:4" ht="23.1" customHeight="1" x14ac:dyDescent="0.2">
      <c r="A35" s="353"/>
      <c r="B35" s="345" t="s">
        <v>131</v>
      </c>
      <c r="C35" s="346">
        <v>15</v>
      </c>
      <c r="D35" s="347" t="s">
        <v>214</v>
      </c>
    </row>
    <row r="36" spans="1:4" ht="23.1" customHeight="1" x14ac:dyDescent="0.2">
      <c r="A36" s="353"/>
      <c r="B36" s="345" t="s">
        <v>134</v>
      </c>
      <c r="C36" s="346">
        <v>17</v>
      </c>
      <c r="D36" s="347" t="s">
        <v>181</v>
      </c>
    </row>
    <row r="37" spans="1:4" ht="23.1" customHeight="1" x14ac:dyDescent="0.2">
      <c r="A37" s="353"/>
      <c r="B37" s="345" t="s">
        <v>134</v>
      </c>
      <c r="C37" s="346">
        <v>31</v>
      </c>
      <c r="D37" s="347" t="s">
        <v>215</v>
      </c>
    </row>
    <row r="38" spans="1:4" ht="23.1" customHeight="1" x14ac:dyDescent="0.2">
      <c r="A38" s="353" t="s">
        <v>182</v>
      </c>
      <c r="B38" s="353" t="s">
        <v>139</v>
      </c>
      <c r="C38" s="354">
        <v>4</v>
      </c>
      <c r="D38" s="355" t="s">
        <v>140</v>
      </c>
    </row>
    <row r="39" spans="1:4" ht="23.1" customHeight="1" x14ac:dyDescent="0.2">
      <c r="A39" s="345"/>
      <c r="B39" s="353" t="s">
        <v>142</v>
      </c>
      <c r="C39" s="354">
        <v>24</v>
      </c>
      <c r="D39" s="355" t="s">
        <v>183</v>
      </c>
    </row>
    <row r="40" spans="1:4" ht="23.1" customHeight="1" x14ac:dyDescent="0.2">
      <c r="A40" s="353"/>
      <c r="B40" s="345" t="s">
        <v>139</v>
      </c>
      <c r="C40" s="346">
        <v>25</v>
      </c>
      <c r="D40" s="347" t="s">
        <v>77</v>
      </c>
    </row>
    <row r="41" spans="1:4" ht="23.1" customHeight="1" x14ac:dyDescent="0.2">
      <c r="A41" s="353"/>
      <c r="B41" s="353" t="s">
        <v>144</v>
      </c>
      <c r="C41" s="354" t="s">
        <v>620</v>
      </c>
      <c r="D41" s="355" t="s">
        <v>207</v>
      </c>
    </row>
    <row r="42" spans="1:4" ht="23.1" customHeight="1" x14ac:dyDescent="0.2">
      <c r="A42" s="353"/>
      <c r="B42" s="345" t="s">
        <v>134</v>
      </c>
      <c r="C42" s="346">
        <v>28</v>
      </c>
      <c r="D42" s="347" t="s">
        <v>185</v>
      </c>
    </row>
    <row r="43" spans="1:4" ht="23.1" customHeight="1" x14ac:dyDescent="0.2">
      <c r="A43" s="353" t="s">
        <v>186</v>
      </c>
      <c r="B43" s="345" t="s">
        <v>187</v>
      </c>
      <c r="C43" s="346" t="s">
        <v>188</v>
      </c>
      <c r="D43" s="347" t="s">
        <v>189</v>
      </c>
    </row>
    <row r="44" spans="1:4" ht="23.1" customHeight="1" x14ac:dyDescent="0.2">
      <c r="A44" s="353"/>
      <c r="B44" s="353" t="s">
        <v>136</v>
      </c>
      <c r="C44" s="354">
        <v>6</v>
      </c>
      <c r="D44" s="355" t="s">
        <v>190</v>
      </c>
    </row>
    <row r="45" spans="1:4" ht="23.1" customHeight="1" x14ac:dyDescent="0.2">
      <c r="A45" s="353"/>
      <c r="B45" s="353" t="s">
        <v>139</v>
      </c>
      <c r="C45" s="354">
        <v>9</v>
      </c>
      <c r="D45" s="355" t="s">
        <v>140</v>
      </c>
    </row>
    <row r="46" spans="1:4" ht="23.1" customHeight="1" x14ac:dyDescent="0.2">
      <c r="A46" s="353"/>
      <c r="B46" s="345" t="s">
        <v>136</v>
      </c>
      <c r="C46" s="346">
        <v>13</v>
      </c>
      <c r="D46" s="347" t="s">
        <v>191</v>
      </c>
    </row>
    <row r="47" spans="1:4" ht="23.1" customHeight="1" x14ac:dyDescent="0.2">
      <c r="A47" s="353" t="s">
        <v>192</v>
      </c>
      <c r="B47" s="353" t="s">
        <v>142</v>
      </c>
      <c r="C47" s="354">
        <v>19</v>
      </c>
      <c r="D47" s="355" t="s">
        <v>193</v>
      </c>
    </row>
    <row r="48" spans="1:4" ht="23.1" customHeight="1" x14ac:dyDescent="0.2">
      <c r="A48" s="353"/>
      <c r="B48" s="345" t="s">
        <v>139</v>
      </c>
      <c r="C48" s="346">
        <v>20</v>
      </c>
      <c r="D48" s="347" t="s">
        <v>77</v>
      </c>
    </row>
    <row r="49" spans="1:4" ht="23.1" customHeight="1" x14ac:dyDescent="0.2">
      <c r="A49" s="353"/>
      <c r="B49" s="353" t="s">
        <v>144</v>
      </c>
      <c r="C49" s="354" t="s">
        <v>619</v>
      </c>
      <c r="D49" s="355" t="s">
        <v>207</v>
      </c>
    </row>
    <row r="50" spans="1:4" ht="23.1" customHeight="1" x14ac:dyDescent="0.2">
      <c r="A50" s="353"/>
      <c r="B50" s="345" t="s">
        <v>134</v>
      </c>
      <c r="C50" s="346">
        <v>23</v>
      </c>
      <c r="D50" s="347" t="s">
        <v>194</v>
      </c>
    </row>
  </sheetData>
  <mergeCells count="1">
    <mergeCell ref="A1:D1"/>
  </mergeCells>
  <pageMargins left="0.25" right="0.25" top="0.75" bottom="0.75" header="0.3" footer="0.3"/>
  <pageSetup fitToHeight="0" orientation="portrait" horizontalDpi="1200" verticalDpi="1200" r:id="rId1"/>
  <headerFooter>
    <oddHeader xml:space="preserve">&amp;RRevised 10.7.2020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14"/>
  <sheetViews>
    <sheetView zoomScale="110" zoomScaleNormal="110" zoomScalePageLayoutView="230" workbookViewId="0">
      <selection sqref="A1:D1"/>
    </sheetView>
  </sheetViews>
  <sheetFormatPr defaultColWidth="7.75" defaultRowHeight="14.25" customHeight="1" x14ac:dyDescent="0.2"/>
  <cols>
    <col min="1" max="1" width="10.75" style="180" customWidth="1"/>
    <col min="2" max="2" width="6" style="181" customWidth="1"/>
    <col min="3" max="3" width="9.75" style="166" customWidth="1"/>
    <col min="4" max="4" width="41.25" style="166" customWidth="1"/>
    <col min="5" max="7" width="7.75" style="166"/>
    <col min="8" max="8" width="7.875" style="166" customWidth="1"/>
    <col min="9" max="9" width="38" style="166" customWidth="1"/>
    <col min="10" max="10" width="39.625" style="166" customWidth="1"/>
    <col min="11" max="16384" width="7.75" style="166"/>
  </cols>
  <sheetData>
    <row r="1" spans="1:4" ht="14.25" customHeight="1" x14ac:dyDescent="0.2">
      <c r="A1" s="602" t="s">
        <v>543</v>
      </c>
      <c r="B1" s="603"/>
      <c r="C1" s="603"/>
      <c r="D1" s="604"/>
    </row>
    <row r="2" spans="1:4" ht="14.25" customHeight="1" x14ac:dyDescent="0.2">
      <c r="A2" s="605" t="s">
        <v>542</v>
      </c>
      <c r="B2" s="606"/>
      <c r="C2" s="606"/>
      <c r="D2" s="607"/>
    </row>
    <row r="3" spans="1:4" ht="14.25" customHeight="1" x14ac:dyDescent="0.2">
      <c r="A3" s="605" t="s">
        <v>541</v>
      </c>
      <c r="B3" s="606"/>
      <c r="C3" s="606"/>
      <c r="D3" s="607"/>
    </row>
    <row r="4" spans="1:4" ht="14.25" customHeight="1" x14ac:dyDescent="0.2">
      <c r="A4" s="182" t="s">
        <v>540</v>
      </c>
      <c r="B4" s="183"/>
      <c r="C4" s="184"/>
      <c r="D4" s="185"/>
    </row>
    <row r="5" spans="1:4" ht="14.25" customHeight="1" x14ac:dyDescent="0.2">
      <c r="A5" s="167" t="s">
        <v>62</v>
      </c>
      <c r="B5" s="168">
        <v>11</v>
      </c>
      <c r="C5" s="169" t="s">
        <v>217</v>
      </c>
      <c r="D5" s="170" t="s">
        <v>218</v>
      </c>
    </row>
    <row r="6" spans="1:4" ht="14.25" customHeight="1" x14ac:dyDescent="0.2">
      <c r="A6" s="167" t="s">
        <v>52</v>
      </c>
      <c r="B6" s="168">
        <v>25</v>
      </c>
      <c r="C6" s="169" t="s">
        <v>217</v>
      </c>
      <c r="D6" s="170" t="s">
        <v>219</v>
      </c>
    </row>
    <row r="7" spans="1:4" ht="14.25" customHeight="1" x14ac:dyDescent="0.2">
      <c r="A7" s="167" t="s">
        <v>52</v>
      </c>
      <c r="B7" s="168">
        <v>26</v>
      </c>
      <c r="C7" s="169" t="s">
        <v>220</v>
      </c>
      <c r="D7" s="170" t="s">
        <v>221</v>
      </c>
    </row>
    <row r="8" spans="1:4" ht="14.25" customHeight="1" x14ac:dyDescent="0.2">
      <c r="A8" s="167" t="s">
        <v>64</v>
      </c>
      <c r="B8" s="168">
        <v>22</v>
      </c>
      <c r="C8" s="169" t="s">
        <v>217</v>
      </c>
      <c r="D8" s="170" t="s">
        <v>222</v>
      </c>
    </row>
    <row r="9" spans="1:4" ht="14.25" customHeight="1" x14ac:dyDescent="0.2">
      <c r="A9" s="167" t="s">
        <v>65</v>
      </c>
      <c r="B9" s="168">
        <v>20</v>
      </c>
      <c r="C9" s="169" t="s">
        <v>217</v>
      </c>
      <c r="D9" s="170" t="s">
        <v>223</v>
      </c>
    </row>
    <row r="10" spans="1:4" ht="14.25" customHeight="1" x14ac:dyDescent="0.2">
      <c r="A10" s="167" t="s">
        <v>8</v>
      </c>
      <c r="B10" s="168">
        <v>3</v>
      </c>
      <c r="C10" s="169" t="s">
        <v>217</v>
      </c>
      <c r="D10" s="170" t="s">
        <v>224</v>
      </c>
    </row>
    <row r="11" spans="1:4" ht="14.25" customHeight="1" x14ac:dyDescent="0.2">
      <c r="A11" s="167" t="s">
        <v>8</v>
      </c>
      <c r="B11" s="168">
        <v>14</v>
      </c>
      <c r="C11" s="169" t="s">
        <v>225</v>
      </c>
      <c r="D11" s="170" t="s">
        <v>226</v>
      </c>
    </row>
    <row r="12" spans="1:4" ht="14.25" customHeight="1" x14ac:dyDescent="0.2">
      <c r="A12" s="167" t="s">
        <v>8</v>
      </c>
      <c r="B12" s="168">
        <v>21</v>
      </c>
      <c r="C12" s="169" t="s">
        <v>225</v>
      </c>
      <c r="D12" s="170" t="s">
        <v>227</v>
      </c>
    </row>
    <row r="13" spans="1:4" ht="14.25" customHeight="1" x14ac:dyDescent="0.2">
      <c r="A13" s="167" t="s">
        <v>8</v>
      </c>
      <c r="B13" s="168">
        <v>28</v>
      </c>
      <c r="C13" s="169" t="s">
        <v>225</v>
      </c>
      <c r="D13" s="170" t="s">
        <v>228</v>
      </c>
    </row>
    <row r="14" spans="1:4" ht="14.25" customHeight="1" x14ac:dyDescent="0.2">
      <c r="A14" s="186" t="s">
        <v>539</v>
      </c>
      <c r="B14" s="187"/>
      <c r="C14" s="188"/>
      <c r="D14" s="189"/>
    </row>
    <row r="15" spans="1:4" ht="14.25" customHeight="1" x14ac:dyDescent="0.2">
      <c r="A15" s="167" t="s">
        <v>8</v>
      </c>
      <c r="B15" s="171">
        <v>31</v>
      </c>
      <c r="C15" s="172" t="s">
        <v>217</v>
      </c>
      <c r="D15" s="173" t="s">
        <v>229</v>
      </c>
    </row>
    <row r="16" spans="1:4" ht="14.25" customHeight="1" x14ac:dyDescent="0.2">
      <c r="A16" s="174" t="s">
        <v>16</v>
      </c>
      <c r="B16" s="175">
        <v>7</v>
      </c>
      <c r="C16" s="172" t="s">
        <v>217</v>
      </c>
      <c r="D16" s="173" t="s">
        <v>231</v>
      </c>
    </row>
    <row r="17" spans="1:4" ht="14.25" customHeight="1" x14ac:dyDescent="0.2">
      <c r="A17" s="174" t="s">
        <v>16</v>
      </c>
      <c r="B17" s="175">
        <v>8</v>
      </c>
      <c r="C17" s="172" t="s">
        <v>220</v>
      </c>
      <c r="D17" s="173" t="s">
        <v>230</v>
      </c>
    </row>
    <row r="18" spans="1:4" ht="14.25" customHeight="1" x14ac:dyDescent="0.2">
      <c r="A18" s="167" t="s">
        <v>16</v>
      </c>
      <c r="B18" s="171">
        <v>14</v>
      </c>
      <c r="C18" s="172" t="s">
        <v>217</v>
      </c>
      <c r="D18" s="173" t="s">
        <v>232</v>
      </c>
    </row>
    <row r="19" spans="1:4" ht="14.25" customHeight="1" x14ac:dyDescent="0.2">
      <c r="A19" s="174" t="s">
        <v>16</v>
      </c>
      <c r="B19" s="171">
        <v>22</v>
      </c>
      <c r="C19" s="172" t="s">
        <v>220</v>
      </c>
      <c r="D19" s="173" t="s">
        <v>233</v>
      </c>
    </row>
    <row r="20" spans="1:4" ht="14.25" customHeight="1" x14ac:dyDescent="0.2">
      <c r="A20" s="174" t="s">
        <v>20</v>
      </c>
      <c r="B20" s="175">
        <v>5</v>
      </c>
      <c r="C20" s="172" t="s">
        <v>217</v>
      </c>
      <c r="D20" s="173" t="s">
        <v>234</v>
      </c>
    </row>
    <row r="21" spans="1:4" ht="14.25" customHeight="1" x14ac:dyDescent="0.2">
      <c r="A21" s="174" t="s">
        <v>20</v>
      </c>
      <c r="B21" s="175">
        <v>12</v>
      </c>
      <c r="C21" s="172" t="s">
        <v>217</v>
      </c>
      <c r="D21" s="173" t="s">
        <v>235</v>
      </c>
    </row>
    <row r="22" spans="1:4" ht="14.25" customHeight="1" x14ac:dyDescent="0.2">
      <c r="A22" s="174" t="s">
        <v>20</v>
      </c>
      <c r="B22" s="171">
        <v>16</v>
      </c>
      <c r="C22" s="172" t="s">
        <v>225</v>
      </c>
      <c r="D22" s="173" t="s">
        <v>238</v>
      </c>
    </row>
    <row r="23" spans="1:4" ht="14.25" customHeight="1" x14ac:dyDescent="0.2">
      <c r="A23" s="174" t="s">
        <v>20</v>
      </c>
      <c r="B23" s="175">
        <v>19</v>
      </c>
      <c r="C23" s="172" t="s">
        <v>217</v>
      </c>
      <c r="D23" s="173" t="s">
        <v>75</v>
      </c>
    </row>
    <row r="24" spans="1:4" ht="14.25" customHeight="1" x14ac:dyDescent="0.2">
      <c r="A24" s="174" t="s">
        <v>20</v>
      </c>
      <c r="B24" s="176" t="s">
        <v>538</v>
      </c>
      <c r="C24" s="172" t="s">
        <v>236</v>
      </c>
      <c r="D24" s="173" t="s">
        <v>237</v>
      </c>
    </row>
    <row r="25" spans="1:4" ht="14.25" customHeight="1" x14ac:dyDescent="0.2">
      <c r="A25" s="174" t="s">
        <v>20</v>
      </c>
      <c r="B25" s="175" t="s">
        <v>537</v>
      </c>
      <c r="C25" s="172" t="s">
        <v>239</v>
      </c>
      <c r="D25" s="173" t="s">
        <v>240</v>
      </c>
    </row>
    <row r="26" spans="1:4" ht="14.25" customHeight="1" x14ac:dyDescent="0.2">
      <c r="A26" s="174" t="s">
        <v>20</v>
      </c>
      <c r="B26" s="175">
        <v>28</v>
      </c>
      <c r="C26" s="172" t="s">
        <v>241</v>
      </c>
      <c r="D26" s="173" t="s">
        <v>242</v>
      </c>
    </row>
    <row r="27" spans="1:4" ht="14.25" customHeight="1" x14ac:dyDescent="0.2">
      <c r="A27" s="186" t="s">
        <v>536</v>
      </c>
      <c r="B27" s="190"/>
      <c r="C27" s="191"/>
      <c r="D27" s="192"/>
    </row>
    <row r="28" spans="1:4" ht="14.25" customHeight="1" x14ac:dyDescent="0.2">
      <c r="A28" s="174" t="s">
        <v>20</v>
      </c>
      <c r="B28" s="175">
        <v>28</v>
      </c>
      <c r="C28" s="172" t="s">
        <v>241</v>
      </c>
      <c r="D28" s="173" t="s">
        <v>84</v>
      </c>
    </row>
    <row r="29" spans="1:4" ht="14.25" customHeight="1" x14ac:dyDescent="0.2">
      <c r="A29" s="174" t="s">
        <v>85</v>
      </c>
      <c r="B29" s="175">
        <v>4</v>
      </c>
      <c r="C29" s="172" t="s">
        <v>241</v>
      </c>
      <c r="D29" s="173" t="s">
        <v>243</v>
      </c>
    </row>
    <row r="30" spans="1:4" ht="14.25" customHeight="1" x14ac:dyDescent="0.2">
      <c r="A30" s="174" t="s">
        <v>32</v>
      </c>
      <c r="B30" s="175">
        <v>9</v>
      </c>
      <c r="C30" s="172" t="s">
        <v>217</v>
      </c>
      <c r="D30" s="173" t="s">
        <v>244</v>
      </c>
    </row>
    <row r="31" spans="1:4" ht="14.25" customHeight="1" x14ac:dyDescent="0.2">
      <c r="A31" s="174" t="s">
        <v>85</v>
      </c>
      <c r="B31" s="175">
        <v>11</v>
      </c>
      <c r="C31" s="172" t="s">
        <v>241</v>
      </c>
      <c r="D31" s="173" t="s">
        <v>245</v>
      </c>
    </row>
    <row r="32" spans="1:4" ht="14.25" customHeight="1" x14ac:dyDescent="0.2">
      <c r="A32" s="174" t="s">
        <v>85</v>
      </c>
      <c r="B32" s="171" t="s">
        <v>535</v>
      </c>
      <c r="C32" s="172" t="s">
        <v>246</v>
      </c>
      <c r="D32" s="173" t="s">
        <v>247</v>
      </c>
    </row>
    <row r="33" spans="1:4" ht="14.25" customHeight="1" x14ac:dyDescent="0.2">
      <c r="A33" s="174" t="s">
        <v>85</v>
      </c>
      <c r="B33" s="171">
        <v>25</v>
      </c>
      <c r="C33" s="172" t="s">
        <v>241</v>
      </c>
      <c r="D33" s="173" t="s">
        <v>248</v>
      </c>
    </row>
    <row r="34" spans="1:4" ht="14.25" customHeight="1" x14ac:dyDescent="0.2">
      <c r="A34" s="174" t="s">
        <v>38</v>
      </c>
      <c r="B34" s="175">
        <v>17</v>
      </c>
      <c r="C34" s="172" t="s">
        <v>249</v>
      </c>
      <c r="D34" s="173" t="s">
        <v>534</v>
      </c>
    </row>
    <row r="35" spans="1:4" ht="14.25" customHeight="1" x14ac:dyDescent="0.2">
      <c r="A35" s="174" t="s">
        <v>38</v>
      </c>
      <c r="B35" s="178" t="s">
        <v>533</v>
      </c>
      <c r="C35" s="172" t="s">
        <v>532</v>
      </c>
      <c r="D35" s="173" t="s">
        <v>250</v>
      </c>
    </row>
    <row r="36" spans="1:4" ht="14.25" customHeight="1" x14ac:dyDescent="0.2">
      <c r="A36" s="174" t="s">
        <v>38</v>
      </c>
      <c r="B36" s="175">
        <v>23</v>
      </c>
      <c r="C36" s="172" t="s">
        <v>241</v>
      </c>
      <c r="D36" s="173" t="s">
        <v>251</v>
      </c>
    </row>
    <row r="37" spans="1:4" ht="14.25" customHeight="1" x14ac:dyDescent="0.2">
      <c r="A37" s="186" t="s">
        <v>531</v>
      </c>
      <c r="B37" s="190"/>
      <c r="C37" s="191"/>
      <c r="D37" s="192"/>
    </row>
    <row r="38" spans="1:4" ht="14.25" customHeight="1" x14ac:dyDescent="0.2">
      <c r="A38" s="179" t="s">
        <v>42</v>
      </c>
      <c r="B38" s="171">
        <v>8</v>
      </c>
      <c r="C38" s="172" t="s">
        <v>225</v>
      </c>
      <c r="D38" s="173" t="s">
        <v>252</v>
      </c>
    </row>
    <row r="39" spans="1:4" ht="14.25" customHeight="1" x14ac:dyDescent="0.2">
      <c r="A39" s="174" t="s">
        <v>42</v>
      </c>
      <c r="B39" s="175">
        <v>25</v>
      </c>
      <c r="C39" s="172" t="s">
        <v>217</v>
      </c>
      <c r="D39" s="173" t="s">
        <v>253</v>
      </c>
    </row>
    <row r="40" spans="1:4" ht="14.25" customHeight="1" x14ac:dyDescent="0.2">
      <c r="A40" s="174" t="s">
        <v>46</v>
      </c>
      <c r="B40" s="171">
        <v>1</v>
      </c>
      <c r="C40" s="172" t="s">
        <v>217</v>
      </c>
      <c r="D40" s="173" t="s">
        <v>254</v>
      </c>
    </row>
    <row r="41" spans="1:4" ht="14.25" customHeight="1" x14ac:dyDescent="0.2">
      <c r="A41" s="174" t="s">
        <v>46</v>
      </c>
      <c r="B41" s="171">
        <v>8</v>
      </c>
      <c r="C41" s="172" t="s">
        <v>217</v>
      </c>
      <c r="D41" s="173" t="s">
        <v>255</v>
      </c>
    </row>
    <row r="42" spans="1:4" ht="14.25" customHeight="1" x14ac:dyDescent="0.2">
      <c r="A42" s="174" t="s">
        <v>46</v>
      </c>
      <c r="B42" s="175">
        <v>8</v>
      </c>
      <c r="C42" s="172" t="s">
        <v>217</v>
      </c>
      <c r="D42" s="173" t="s">
        <v>256</v>
      </c>
    </row>
    <row r="43" spans="1:4" ht="14.25" customHeight="1" x14ac:dyDescent="0.2">
      <c r="A43" s="174" t="s">
        <v>47</v>
      </c>
      <c r="B43" s="175">
        <v>1</v>
      </c>
      <c r="C43" s="172" t="s">
        <v>217</v>
      </c>
      <c r="D43" s="173" t="s">
        <v>257</v>
      </c>
    </row>
    <row r="44" spans="1:4" ht="14.25" customHeight="1" x14ac:dyDescent="0.2">
      <c r="A44" s="174" t="s">
        <v>47</v>
      </c>
      <c r="B44" s="175">
        <v>8</v>
      </c>
      <c r="C44" s="172" t="s">
        <v>217</v>
      </c>
      <c r="D44" s="173" t="s">
        <v>258</v>
      </c>
    </row>
    <row r="45" spans="1:4" ht="14.25" customHeight="1" x14ac:dyDescent="0.2">
      <c r="A45" s="174" t="s">
        <v>47</v>
      </c>
      <c r="B45" s="175">
        <v>11</v>
      </c>
      <c r="C45" s="172" t="s">
        <v>249</v>
      </c>
      <c r="D45" s="173" t="s">
        <v>105</v>
      </c>
    </row>
    <row r="46" spans="1:4" ht="14.25" customHeight="1" x14ac:dyDescent="0.2">
      <c r="A46" s="174" t="s">
        <v>47</v>
      </c>
      <c r="B46" s="178" t="s">
        <v>661</v>
      </c>
      <c r="C46" s="172" t="s">
        <v>662</v>
      </c>
      <c r="D46" s="173" t="s">
        <v>259</v>
      </c>
    </row>
    <row r="47" spans="1:4" ht="14.25" customHeight="1" x14ac:dyDescent="0.2">
      <c r="A47" s="174" t="s">
        <v>47</v>
      </c>
      <c r="B47" s="178" t="s">
        <v>663</v>
      </c>
      <c r="C47" s="172" t="s">
        <v>664</v>
      </c>
      <c r="D47" s="173" t="s">
        <v>260</v>
      </c>
    </row>
    <row r="48" spans="1:4" ht="14.25" customHeight="1" x14ac:dyDescent="0.2">
      <c r="A48" s="174" t="s">
        <v>47</v>
      </c>
      <c r="B48" s="175">
        <v>24</v>
      </c>
      <c r="C48" s="172" t="s">
        <v>241</v>
      </c>
      <c r="D48" s="173" t="s">
        <v>111</v>
      </c>
    </row>
    <row r="49" spans="1:4" ht="14.25" customHeight="1" x14ac:dyDescent="0.2">
      <c r="A49" s="186" t="s">
        <v>530</v>
      </c>
      <c r="B49" s="190"/>
      <c r="C49" s="191"/>
      <c r="D49" s="192"/>
    </row>
    <row r="50" spans="1:4" ht="14.25" customHeight="1" x14ac:dyDescent="0.2">
      <c r="A50" s="174" t="s">
        <v>47</v>
      </c>
      <c r="B50" s="175">
        <v>22</v>
      </c>
      <c r="C50" s="172" t="s">
        <v>217</v>
      </c>
      <c r="D50" s="173" t="s">
        <v>112</v>
      </c>
    </row>
    <row r="51" spans="1:4" ht="14.25" customHeight="1" x14ac:dyDescent="0.2">
      <c r="A51" s="174" t="s">
        <v>47</v>
      </c>
      <c r="B51" s="175">
        <v>29</v>
      </c>
      <c r="C51" s="172" t="s">
        <v>217</v>
      </c>
      <c r="D51" s="173" t="s">
        <v>261</v>
      </c>
    </row>
    <row r="52" spans="1:4" ht="14.25" customHeight="1" x14ac:dyDescent="0.2">
      <c r="A52" s="174" t="s">
        <v>48</v>
      </c>
      <c r="B52" s="171">
        <v>12</v>
      </c>
      <c r="C52" s="172" t="s">
        <v>217</v>
      </c>
      <c r="D52" s="173" t="s">
        <v>262</v>
      </c>
    </row>
    <row r="53" spans="1:4" ht="14.25" customHeight="1" x14ac:dyDescent="0.2">
      <c r="A53" s="174" t="s">
        <v>48</v>
      </c>
      <c r="B53" s="175">
        <v>5</v>
      </c>
      <c r="C53" s="172" t="s">
        <v>217</v>
      </c>
      <c r="D53" s="173" t="s">
        <v>263</v>
      </c>
    </row>
    <row r="54" spans="1:4" ht="14.25" customHeight="1" x14ac:dyDescent="0.2">
      <c r="A54" s="174" t="s">
        <v>48</v>
      </c>
      <c r="B54" s="175">
        <v>26</v>
      </c>
      <c r="C54" s="172" t="s">
        <v>217</v>
      </c>
      <c r="D54" s="173" t="s">
        <v>264</v>
      </c>
    </row>
    <row r="55" spans="1:4" ht="14.25" customHeight="1" x14ac:dyDescent="0.2">
      <c r="A55" s="174" t="s">
        <v>62</v>
      </c>
      <c r="B55" s="171">
        <v>6</v>
      </c>
      <c r="C55" s="172" t="s">
        <v>249</v>
      </c>
      <c r="D55" s="173" t="s">
        <v>265</v>
      </c>
    </row>
    <row r="56" spans="1:4" ht="14.25" customHeight="1" x14ac:dyDescent="0.2">
      <c r="A56" s="174" t="s">
        <v>52</v>
      </c>
      <c r="B56" s="178" t="s">
        <v>665</v>
      </c>
      <c r="C56" s="172" t="s">
        <v>666</v>
      </c>
      <c r="D56" s="173" t="s">
        <v>266</v>
      </c>
    </row>
    <row r="57" spans="1:4" ht="14.25" customHeight="1" x14ac:dyDescent="0.2">
      <c r="A57" s="174" t="s">
        <v>52</v>
      </c>
      <c r="B57" s="175">
        <v>20</v>
      </c>
      <c r="C57" s="172" t="s">
        <v>249</v>
      </c>
      <c r="D57" s="173" t="s">
        <v>267</v>
      </c>
    </row>
    <row r="58" spans="1:4" ht="14.25" customHeight="1" x14ac:dyDescent="0.2">
      <c r="A58" s="174" t="s">
        <v>52</v>
      </c>
      <c r="B58" s="175">
        <v>22</v>
      </c>
      <c r="C58" s="172" t="s">
        <v>268</v>
      </c>
      <c r="D58" s="173" t="s">
        <v>269</v>
      </c>
    </row>
    <row r="59" spans="1:4" ht="14.25" customHeight="1" x14ac:dyDescent="0.2">
      <c r="A59" s="174" t="s">
        <v>52</v>
      </c>
      <c r="B59" s="175">
        <v>23</v>
      </c>
      <c r="C59" s="172" t="s">
        <v>270</v>
      </c>
      <c r="D59" s="177" t="s">
        <v>58</v>
      </c>
    </row>
    <row r="60" spans="1:4" ht="23.25" customHeight="1" x14ac:dyDescent="0.2">
      <c r="A60" s="174" t="s">
        <v>52</v>
      </c>
      <c r="B60" s="175">
        <v>25</v>
      </c>
      <c r="C60" s="172" t="s">
        <v>220</v>
      </c>
      <c r="D60" s="173" t="s">
        <v>667</v>
      </c>
    </row>
    <row r="61" spans="1:4" ht="14.25" customHeight="1" x14ac:dyDescent="0.2">
      <c r="A61" s="182" t="s">
        <v>60</v>
      </c>
      <c r="B61" s="183"/>
      <c r="C61" s="184"/>
      <c r="D61" s="185"/>
    </row>
    <row r="62" spans="1:4" ht="14.25" customHeight="1" x14ac:dyDescent="0.2">
      <c r="A62" s="167" t="s">
        <v>62</v>
      </c>
      <c r="B62" s="168">
        <v>10</v>
      </c>
      <c r="C62" s="169" t="s">
        <v>217</v>
      </c>
      <c r="D62" s="170" t="s">
        <v>218</v>
      </c>
    </row>
    <row r="63" spans="1:4" ht="14.25" customHeight="1" x14ac:dyDescent="0.2">
      <c r="A63" s="167" t="s">
        <v>52</v>
      </c>
      <c r="B63" s="168">
        <v>25</v>
      </c>
      <c r="C63" s="169" t="s">
        <v>220</v>
      </c>
      <c r="D63" s="170" t="s">
        <v>221</v>
      </c>
    </row>
    <row r="64" spans="1:4" ht="14.25" customHeight="1" x14ac:dyDescent="0.2">
      <c r="A64" s="167" t="s">
        <v>52</v>
      </c>
      <c r="B64" s="168">
        <v>31</v>
      </c>
      <c r="C64" s="169" t="s">
        <v>217</v>
      </c>
      <c r="D64" s="170" t="s">
        <v>219</v>
      </c>
    </row>
    <row r="65" spans="1:4" ht="14.25" customHeight="1" x14ac:dyDescent="0.2">
      <c r="A65" s="167" t="s">
        <v>64</v>
      </c>
      <c r="B65" s="168">
        <v>21</v>
      </c>
      <c r="C65" s="169" t="s">
        <v>217</v>
      </c>
      <c r="D65" s="170" t="s">
        <v>222</v>
      </c>
    </row>
    <row r="66" spans="1:4" ht="14.25" customHeight="1" x14ac:dyDescent="0.2">
      <c r="A66" s="167" t="s">
        <v>65</v>
      </c>
      <c r="B66" s="168">
        <v>19</v>
      </c>
      <c r="C66" s="169" t="s">
        <v>217</v>
      </c>
      <c r="D66" s="170" t="s">
        <v>223</v>
      </c>
    </row>
    <row r="67" spans="1:4" ht="14.25" customHeight="1" x14ac:dyDescent="0.2">
      <c r="A67" s="167" t="s">
        <v>8</v>
      </c>
      <c r="B67" s="168">
        <v>2</v>
      </c>
      <c r="C67" s="169" t="s">
        <v>217</v>
      </c>
      <c r="D67" s="170" t="s">
        <v>224</v>
      </c>
    </row>
    <row r="68" spans="1:4" ht="14.25" customHeight="1" x14ac:dyDescent="0.2">
      <c r="A68" s="167" t="s">
        <v>8</v>
      </c>
      <c r="B68" s="168">
        <v>13</v>
      </c>
      <c r="C68" s="169" t="s">
        <v>225</v>
      </c>
      <c r="D68" s="170" t="s">
        <v>226</v>
      </c>
    </row>
    <row r="69" spans="1:4" ht="14.25" customHeight="1" x14ac:dyDescent="0.2">
      <c r="A69" s="167" t="s">
        <v>8</v>
      </c>
      <c r="B69" s="168">
        <v>20</v>
      </c>
      <c r="C69" s="169" t="s">
        <v>225</v>
      </c>
      <c r="D69" s="170" t="s">
        <v>227</v>
      </c>
    </row>
    <row r="70" spans="1:4" ht="14.25" customHeight="1" x14ac:dyDescent="0.2">
      <c r="A70" s="374" t="s">
        <v>8</v>
      </c>
      <c r="B70" s="375">
        <v>27</v>
      </c>
      <c r="C70" s="376" t="s">
        <v>225</v>
      </c>
      <c r="D70" s="377" t="s">
        <v>228</v>
      </c>
    </row>
    <row r="71" spans="1:4" ht="14.25" customHeight="1" x14ac:dyDescent="0.2">
      <c r="A71" s="166"/>
      <c r="B71" s="166"/>
    </row>
    <row r="72" spans="1:4" ht="14.25" customHeight="1" x14ac:dyDescent="0.2">
      <c r="A72" s="166"/>
      <c r="B72" s="166"/>
    </row>
    <row r="73" spans="1:4" ht="14.25" customHeight="1" x14ac:dyDescent="0.2">
      <c r="A73" s="166"/>
      <c r="B73" s="166"/>
    </row>
    <row r="74" spans="1:4" ht="14.25" customHeight="1" x14ac:dyDescent="0.2">
      <c r="A74" s="166"/>
      <c r="B74" s="166"/>
    </row>
    <row r="75" spans="1:4" ht="14.25" customHeight="1" x14ac:dyDescent="0.2">
      <c r="A75" s="166"/>
      <c r="B75" s="166"/>
    </row>
    <row r="76" spans="1:4" ht="14.25" customHeight="1" x14ac:dyDescent="0.2">
      <c r="A76" s="166"/>
      <c r="B76" s="166"/>
    </row>
    <row r="77" spans="1:4" ht="14.25" customHeight="1" x14ac:dyDescent="0.2">
      <c r="A77" s="166"/>
      <c r="B77" s="166"/>
    </row>
    <row r="78" spans="1:4" ht="14.25" customHeight="1" x14ac:dyDescent="0.2">
      <c r="A78" s="166"/>
      <c r="B78" s="166"/>
    </row>
    <row r="79" spans="1:4" ht="14.25" customHeight="1" x14ac:dyDescent="0.2">
      <c r="A79" s="166"/>
      <c r="B79" s="166"/>
    </row>
    <row r="80" spans="1:4" ht="14.25" customHeight="1" x14ac:dyDescent="0.2">
      <c r="A80" s="166"/>
      <c r="B80" s="166"/>
    </row>
    <row r="81" spans="1:2" ht="14.25" customHeight="1" x14ac:dyDescent="0.2">
      <c r="A81" s="166"/>
      <c r="B81" s="166"/>
    </row>
    <row r="82" spans="1:2" ht="14.25" customHeight="1" x14ac:dyDescent="0.2">
      <c r="A82" s="166"/>
      <c r="B82" s="166"/>
    </row>
    <row r="83" spans="1:2" ht="14.25" customHeight="1" x14ac:dyDescent="0.2">
      <c r="A83" s="166"/>
      <c r="B83" s="166"/>
    </row>
    <row r="84" spans="1:2" ht="14.25" customHeight="1" x14ac:dyDescent="0.2">
      <c r="A84" s="166"/>
      <c r="B84" s="166"/>
    </row>
    <row r="85" spans="1:2" ht="14.25" customHeight="1" x14ac:dyDescent="0.2">
      <c r="A85" s="166"/>
      <c r="B85" s="166"/>
    </row>
    <row r="86" spans="1:2" ht="14.25" customHeight="1" x14ac:dyDescent="0.2">
      <c r="A86" s="166"/>
      <c r="B86" s="166"/>
    </row>
    <row r="87" spans="1:2" ht="14.25" customHeight="1" x14ac:dyDescent="0.2">
      <c r="A87" s="166"/>
      <c r="B87" s="166"/>
    </row>
    <row r="88" spans="1:2" ht="14.25" customHeight="1" x14ac:dyDescent="0.2">
      <c r="A88" s="166"/>
      <c r="B88" s="166"/>
    </row>
    <row r="89" spans="1:2" ht="14.25" customHeight="1" x14ac:dyDescent="0.2">
      <c r="A89" s="166"/>
      <c r="B89" s="166"/>
    </row>
    <row r="90" spans="1:2" ht="14.25" customHeight="1" x14ac:dyDescent="0.2">
      <c r="A90" s="166"/>
      <c r="B90" s="166"/>
    </row>
    <row r="91" spans="1:2" ht="14.25" customHeight="1" x14ac:dyDescent="0.2">
      <c r="A91" s="166"/>
      <c r="B91" s="166"/>
    </row>
    <row r="92" spans="1:2" ht="14.25" customHeight="1" x14ac:dyDescent="0.2">
      <c r="A92" s="166"/>
      <c r="B92" s="166"/>
    </row>
    <row r="93" spans="1:2" ht="14.25" customHeight="1" x14ac:dyDescent="0.2">
      <c r="A93" s="166"/>
      <c r="B93" s="166"/>
    </row>
    <row r="94" spans="1:2" ht="14.25" customHeight="1" x14ac:dyDescent="0.2">
      <c r="A94" s="166"/>
      <c r="B94" s="166"/>
    </row>
    <row r="95" spans="1:2" ht="14.25" customHeight="1" x14ac:dyDescent="0.2">
      <c r="A95" s="166"/>
      <c r="B95" s="166"/>
    </row>
    <row r="96" spans="1:2" ht="14.25" customHeight="1" x14ac:dyDescent="0.2">
      <c r="A96" s="166"/>
      <c r="B96" s="166"/>
    </row>
    <row r="97" spans="1:2" ht="14.25" customHeight="1" x14ac:dyDescent="0.2">
      <c r="A97" s="166"/>
      <c r="B97" s="166"/>
    </row>
    <row r="98" spans="1:2" ht="14.25" customHeight="1" x14ac:dyDescent="0.2">
      <c r="A98" s="166"/>
      <c r="B98" s="166"/>
    </row>
    <row r="99" spans="1:2" ht="14.25" customHeight="1" x14ac:dyDescent="0.2">
      <c r="A99" s="166"/>
      <c r="B99" s="166"/>
    </row>
    <row r="100" spans="1:2" ht="14.25" customHeight="1" x14ac:dyDescent="0.2">
      <c r="A100" s="166"/>
      <c r="B100" s="166"/>
    </row>
    <row r="101" spans="1:2" ht="14.25" customHeight="1" x14ac:dyDescent="0.2">
      <c r="A101" s="166"/>
      <c r="B101" s="166"/>
    </row>
    <row r="102" spans="1:2" ht="14.25" customHeight="1" x14ac:dyDescent="0.2">
      <c r="A102" s="166"/>
      <c r="B102" s="166"/>
    </row>
    <row r="103" spans="1:2" ht="14.25" customHeight="1" x14ac:dyDescent="0.2">
      <c r="A103" s="166"/>
      <c r="B103" s="166"/>
    </row>
    <row r="104" spans="1:2" ht="14.25" customHeight="1" x14ac:dyDescent="0.2">
      <c r="A104" s="166"/>
      <c r="B104" s="166"/>
    </row>
    <row r="105" spans="1:2" ht="14.25" customHeight="1" x14ac:dyDescent="0.2">
      <c r="A105" s="166"/>
      <c r="B105" s="166"/>
    </row>
    <row r="106" spans="1:2" ht="14.25" customHeight="1" x14ac:dyDescent="0.2">
      <c r="A106" s="166"/>
      <c r="B106" s="166"/>
    </row>
    <row r="107" spans="1:2" ht="14.25" customHeight="1" x14ac:dyDescent="0.2">
      <c r="A107" s="166"/>
      <c r="B107" s="166"/>
    </row>
    <row r="108" spans="1:2" ht="14.25" customHeight="1" x14ac:dyDescent="0.2">
      <c r="A108" s="166"/>
      <c r="B108" s="166"/>
    </row>
    <row r="109" spans="1:2" ht="14.25" customHeight="1" x14ac:dyDescent="0.2">
      <c r="A109" s="166"/>
      <c r="B109" s="166"/>
    </row>
    <row r="110" spans="1:2" ht="14.25" customHeight="1" x14ac:dyDescent="0.2">
      <c r="A110" s="166"/>
      <c r="B110" s="166"/>
    </row>
    <row r="111" spans="1:2" ht="14.25" customHeight="1" x14ac:dyDescent="0.2">
      <c r="A111" s="166"/>
      <c r="B111" s="166"/>
    </row>
    <row r="112" spans="1:2" ht="14.25" customHeight="1" x14ac:dyDescent="0.2">
      <c r="A112" s="166"/>
      <c r="B112" s="166"/>
    </row>
    <row r="113" spans="1:2" ht="14.25" customHeight="1" x14ac:dyDescent="0.2">
      <c r="A113" s="166"/>
      <c r="B113" s="166"/>
    </row>
    <row r="114" spans="1:2" ht="14.25" customHeight="1" x14ac:dyDescent="0.2">
      <c r="A114" s="166"/>
      <c r="B114" s="166"/>
    </row>
  </sheetData>
  <mergeCells count="3">
    <mergeCell ref="A1:D1"/>
    <mergeCell ref="A2:D2"/>
    <mergeCell ref="A3:D3"/>
  </mergeCells>
  <pageMargins left="0.25" right="0.25" top="0.75" bottom="0.75" header="0.3" footer="0.3"/>
  <pageSetup fitToHeight="0" orientation="portrait" r:id="rId1"/>
  <headerFooter>
    <oddHeader>&amp;RRevised 10.16.2020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02"/>
  <sheetViews>
    <sheetView workbookViewId="0">
      <selection sqref="A1:F1"/>
    </sheetView>
  </sheetViews>
  <sheetFormatPr defaultColWidth="12.625" defaultRowHeight="15" customHeight="1" x14ac:dyDescent="0.2"/>
  <cols>
    <col min="1" max="1" width="11.25" style="1" customWidth="1"/>
    <col min="2" max="5" width="7.75" style="1" customWidth="1"/>
    <col min="6" max="6" width="45.875" style="1" customWidth="1"/>
    <col min="7" max="26" width="7.75" style="1" customWidth="1"/>
    <col min="27" max="16384" width="12.625" style="1"/>
  </cols>
  <sheetData>
    <row r="1" spans="1:6" ht="44.25" customHeight="1" x14ac:dyDescent="0.2">
      <c r="A1" s="609" t="s">
        <v>271</v>
      </c>
      <c r="B1" s="610"/>
      <c r="C1" s="610"/>
      <c r="D1" s="610"/>
      <c r="E1" s="610"/>
      <c r="F1" s="611"/>
    </row>
    <row r="2" spans="1:6" ht="18.75" customHeight="1" x14ac:dyDescent="0.25">
      <c r="A2" s="612" t="s">
        <v>272</v>
      </c>
      <c r="B2" s="613"/>
      <c r="C2" s="613"/>
      <c r="D2" s="613"/>
      <c r="E2" s="613"/>
      <c r="F2" s="614"/>
    </row>
    <row r="3" spans="1:6" ht="14.25" x14ac:dyDescent="0.2">
      <c r="A3" s="21" t="s">
        <v>1</v>
      </c>
      <c r="B3" s="22" t="s">
        <v>2</v>
      </c>
      <c r="C3" s="23" t="s">
        <v>3</v>
      </c>
      <c r="D3" s="615" t="s">
        <v>4</v>
      </c>
      <c r="E3" s="586"/>
      <c r="F3" s="587"/>
    </row>
    <row r="4" spans="1:6" x14ac:dyDescent="0.25">
      <c r="A4" s="24" t="s">
        <v>42</v>
      </c>
      <c r="B4" s="25" t="s">
        <v>273</v>
      </c>
      <c r="C4" s="26" t="s">
        <v>43</v>
      </c>
      <c r="D4" s="26" t="s">
        <v>274</v>
      </c>
      <c r="E4" s="26"/>
      <c r="F4" s="27"/>
    </row>
    <row r="5" spans="1:6" x14ac:dyDescent="0.25">
      <c r="A5" s="28" t="s">
        <v>42</v>
      </c>
      <c r="B5" s="29" t="s">
        <v>275</v>
      </c>
      <c r="C5" s="30" t="s">
        <v>9</v>
      </c>
      <c r="D5" s="30" t="s">
        <v>253</v>
      </c>
      <c r="E5" s="30"/>
      <c r="F5" s="31"/>
    </row>
    <row r="6" spans="1:6" x14ac:dyDescent="0.25">
      <c r="A6" s="24" t="s">
        <v>42</v>
      </c>
      <c r="B6" s="32">
        <v>20</v>
      </c>
      <c r="C6" s="26" t="s">
        <v>9</v>
      </c>
      <c r="D6" s="26" t="s">
        <v>276</v>
      </c>
      <c r="E6" s="26"/>
      <c r="F6" s="27"/>
    </row>
    <row r="7" spans="1:6" x14ac:dyDescent="0.25">
      <c r="A7" s="33" t="s">
        <v>98</v>
      </c>
      <c r="B7" s="34">
        <v>21</v>
      </c>
      <c r="C7" s="6" t="s">
        <v>18</v>
      </c>
      <c r="D7" s="6" t="s">
        <v>277</v>
      </c>
      <c r="E7" s="6"/>
      <c r="F7" s="20"/>
    </row>
    <row r="8" spans="1:6" x14ac:dyDescent="0.25">
      <c r="A8" s="24" t="s">
        <v>103</v>
      </c>
      <c r="B8" s="32">
        <v>26</v>
      </c>
      <c r="C8" s="26" t="s">
        <v>22</v>
      </c>
      <c r="D8" s="26" t="s">
        <v>278</v>
      </c>
      <c r="E8" s="26"/>
      <c r="F8" s="27"/>
    </row>
    <row r="9" spans="1:6" x14ac:dyDescent="0.25">
      <c r="A9" s="33" t="s">
        <v>103</v>
      </c>
      <c r="B9" s="34">
        <v>27</v>
      </c>
      <c r="C9" s="6" t="s">
        <v>24</v>
      </c>
      <c r="D9" s="6" t="s">
        <v>279</v>
      </c>
      <c r="E9" s="6"/>
      <c r="F9" s="20"/>
    </row>
    <row r="10" spans="1:6" x14ac:dyDescent="0.25">
      <c r="A10" s="24" t="s">
        <v>107</v>
      </c>
      <c r="B10" s="25" t="s">
        <v>280</v>
      </c>
      <c r="C10" s="35" t="s">
        <v>108</v>
      </c>
      <c r="D10" s="26" t="s">
        <v>281</v>
      </c>
      <c r="E10" s="26"/>
      <c r="F10" s="27"/>
    </row>
    <row r="11" spans="1:6" x14ac:dyDescent="0.25">
      <c r="A11" s="28" t="s">
        <v>47</v>
      </c>
      <c r="B11" s="29" t="s">
        <v>282</v>
      </c>
      <c r="C11" s="30" t="s">
        <v>43</v>
      </c>
      <c r="D11" s="30" t="s">
        <v>283</v>
      </c>
      <c r="E11" s="30"/>
      <c r="F11" s="31"/>
    </row>
    <row r="12" spans="1:6" x14ac:dyDescent="0.25">
      <c r="A12" s="24" t="s">
        <v>47</v>
      </c>
      <c r="B12" s="32">
        <v>11</v>
      </c>
      <c r="C12" s="26" t="s">
        <v>22</v>
      </c>
      <c r="D12" s="26" t="s">
        <v>284</v>
      </c>
      <c r="E12" s="26"/>
      <c r="F12" s="27"/>
    </row>
    <row r="13" spans="1:6" x14ac:dyDescent="0.25">
      <c r="A13" s="33" t="s">
        <v>47</v>
      </c>
      <c r="B13" s="34">
        <v>16</v>
      </c>
      <c r="C13" s="6" t="s">
        <v>9</v>
      </c>
      <c r="D13" s="6" t="s">
        <v>285</v>
      </c>
      <c r="E13" s="6"/>
      <c r="F13" s="20"/>
    </row>
    <row r="14" spans="1:6" x14ac:dyDescent="0.25">
      <c r="A14" s="24" t="s">
        <v>47</v>
      </c>
      <c r="B14" s="32">
        <v>23</v>
      </c>
      <c r="C14" s="26" t="s">
        <v>9</v>
      </c>
      <c r="D14" s="26" t="s">
        <v>286</v>
      </c>
      <c r="E14" s="26"/>
      <c r="F14" s="27"/>
    </row>
    <row r="15" spans="1:6" x14ac:dyDescent="0.25">
      <c r="A15" s="28" t="s">
        <v>48</v>
      </c>
      <c r="B15" s="36" t="s">
        <v>287</v>
      </c>
      <c r="C15" s="30" t="s">
        <v>288</v>
      </c>
      <c r="D15" s="30" t="s">
        <v>289</v>
      </c>
      <c r="E15" s="30"/>
      <c r="F15" s="31"/>
    </row>
    <row r="16" spans="1:6" x14ac:dyDescent="0.25">
      <c r="A16" s="24" t="s">
        <v>48</v>
      </c>
      <c r="B16" s="32" t="s">
        <v>290</v>
      </c>
      <c r="C16" s="26" t="s">
        <v>43</v>
      </c>
      <c r="D16" s="26" t="s">
        <v>291</v>
      </c>
      <c r="E16" s="26"/>
      <c r="F16" s="27"/>
    </row>
    <row r="17" spans="1:6" x14ac:dyDescent="0.25">
      <c r="A17" s="33" t="s">
        <v>292</v>
      </c>
      <c r="B17" s="34">
        <v>28</v>
      </c>
      <c r="C17" s="6" t="s">
        <v>51</v>
      </c>
      <c r="D17" s="6" t="s">
        <v>293</v>
      </c>
      <c r="E17" s="6"/>
      <c r="F17" s="20"/>
    </row>
    <row r="18" spans="1:6" x14ac:dyDescent="0.25">
      <c r="A18" s="24" t="s">
        <v>62</v>
      </c>
      <c r="B18" s="32">
        <v>29</v>
      </c>
      <c r="C18" s="26" t="s">
        <v>163</v>
      </c>
      <c r="D18" s="26" t="s">
        <v>279</v>
      </c>
      <c r="E18" s="26"/>
      <c r="F18" s="27"/>
    </row>
    <row r="19" spans="1:6" x14ac:dyDescent="0.25">
      <c r="A19" s="33" t="s">
        <v>117</v>
      </c>
      <c r="B19" s="19" t="s">
        <v>294</v>
      </c>
      <c r="C19" s="6" t="s">
        <v>118</v>
      </c>
      <c r="D19" s="6" t="s">
        <v>295</v>
      </c>
      <c r="E19" s="6"/>
      <c r="F19" s="20"/>
    </row>
    <row r="20" spans="1:6" x14ac:dyDescent="0.25">
      <c r="A20" s="24" t="s">
        <v>52</v>
      </c>
      <c r="B20" s="32">
        <v>11</v>
      </c>
      <c r="C20" s="26" t="s">
        <v>9</v>
      </c>
      <c r="D20" s="37" t="s">
        <v>296</v>
      </c>
      <c r="E20" s="37"/>
      <c r="F20" s="38"/>
    </row>
    <row r="21" spans="1:6" ht="15.75" customHeight="1" x14ac:dyDescent="0.25">
      <c r="A21" s="616" t="s">
        <v>216</v>
      </c>
      <c r="B21" s="617"/>
      <c r="C21" s="617"/>
      <c r="D21" s="617"/>
      <c r="E21" s="617"/>
      <c r="F21" s="618"/>
    </row>
    <row r="22" spans="1:6" ht="15.75" customHeight="1" x14ac:dyDescent="0.2">
      <c r="A22" s="21" t="s">
        <v>1</v>
      </c>
      <c r="B22" s="22" t="s">
        <v>2</v>
      </c>
      <c r="C22" s="23" t="s">
        <v>3</v>
      </c>
      <c r="D22" s="615" t="s">
        <v>4</v>
      </c>
      <c r="E22" s="586"/>
      <c r="F22" s="587"/>
    </row>
    <row r="23" spans="1:6" ht="15.75" customHeight="1" x14ac:dyDescent="0.25">
      <c r="A23" s="39" t="s">
        <v>52</v>
      </c>
      <c r="B23" s="40" t="s">
        <v>91</v>
      </c>
      <c r="C23" s="34" t="s">
        <v>9</v>
      </c>
      <c r="D23" s="6" t="s">
        <v>297</v>
      </c>
      <c r="E23" s="6"/>
      <c r="F23" s="41"/>
    </row>
    <row r="24" spans="1:6" ht="15.75" customHeight="1" x14ac:dyDescent="0.25">
      <c r="A24" s="42" t="s">
        <v>52</v>
      </c>
      <c r="B24" s="43" t="s">
        <v>106</v>
      </c>
      <c r="C24" s="44" t="s">
        <v>9</v>
      </c>
      <c r="D24" s="37" t="s">
        <v>298</v>
      </c>
      <c r="E24" s="37"/>
      <c r="F24" s="45"/>
    </row>
    <row r="25" spans="1:6" ht="15.75" customHeight="1" x14ac:dyDescent="0.25">
      <c r="A25" s="39" t="s">
        <v>8</v>
      </c>
      <c r="B25" s="40" t="s">
        <v>275</v>
      </c>
      <c r="C25" s="34" t="s">
        <v>24</v>
      </c>
      <c r="D25" s="6" t="s">
        <v>299</v>
      </c>
      <c r="E25" s="6"/>
      <c r="F25" s="46"/>
    </row>
    <row r="26" spans="1:6" ht="15.75" customHeight="1" x14ac:dyDescent="0.25">
      <c r="A26" s="47" t="s">
        <v>8</v>
      </c>
      <c r="B26" s="48" t="s">
        <v>104</v>
      </c>
      <c r="C26" s="32" t="s">
        <v>9</v>
      </c>
      <c r="D26" s="26" t="s">
        <v>300</v>
      </c>
      <c r="E26" s="26"/>
      <c r="F26" s="49"/>
    </row>
    <row r="27" spans="1:6" ht="15.75" customHeight="1" x14ac:dyDescent="0.25">
      <c r="A27" s="616" t="s">
        <v>67</v>
      </c>
      <c r="B27" s="617"/>
      <c r="C27" s="617"/>
      <c r="D27" s="617"/>
      <c r="E27" s="617"/>
      <c r="F27" s="618"/>
    </row>
    <row r="28" spans="1:6" ht="15.75" customHeight="1" x14ac:dyDescent="0.2">
      <c r="A28" s="9" t="s">
        <v>1</v>
      </c>
      <c r="B28" s="50" t="s">
        <v>2</v>
      </c>
      <c r="C28" s="51" t="s">
        <v>3</v>
      </c>
      <c r="D28" s="608" t="s">
        <v>4</v>
      </c>
      <c r="E28" s="586"/>
      <c r="F28" s="587"/>
    </row>
    <row r="29" spans="1:6" ht="15.75" customHeight="1" x14ac:dyDescent="0.25">
      <c r="A29" s="24" t="s">
        <v>5</v>
      </c>
      <c r="B29" s="32">
        <v>31</v>
      </c>
      <c r="C29" s="26" t="s">
        <v>9</v>
      </c>
      <c r="D29" s="52" t="s">
        <v>301</v>
      </c>
      <c r="E29" s="26"/>
      <c r="F29" s="27"/>
    </row>
    <row r="30" spans="1:6" ht="15.75" customHeight="1" x14ac:dyDescent="0.25">
      <c r="A30" s="28" t="s">
        <v>16</v>
      </c>
      <c r="B30" s="53">
        <v>7</v>
      </c>
      <c r="C30" s="30" t="s">
        <v>9</v>
      </c>
      <c r="D30" s="30" t="s">
        <v>302</v>
      </c>
      <c r="E30" s="30"/>
      <c r="F30" s="20"/>
    </row>
    <row r="31" spans="1:6" ht="15.75" customHeight="1" x14ac:dyDescent="0.25">
      <c r="A31" s="54" t="s">
        <v>16</v>
      </c>
      <c r="B31" s="44">
        <v>8</v>
      </c>
      <c r="C31" s="37" t="s">
        <v>18</v>
      </c>
      <c r="D31" s="37" t="s">
        <v>303</v>
      </c>
      <c r="E31" s="37"/>
      <c r="F31" s="38"/>
    </row>
    <row r="32" spans="1:6" ht="15.75" customHeight="1" x14ac:dyDescent="0.25">
      <c r="A32" s="28" t="s">
        <v>304</v>
      </c>
      <c r="B32" s="53">
        <v>14</v>
      </c>
      <c r="C32" s="30" t="s">
        <v>9</v>
      </c>
      <c r="D32" s="30" t="s">
        <v>305</v>
      </c>
      <c r="E32" s="30"/>
      <c r="F32" s="20"/>
    </row>
    <row r="33" spans="1:6" ht="15.75" customHeight="1" x14ac:dyDescent="0.25">
      <c r="A33" s="24" t="s">
        <v>20</v>
      </c>
      <c r="B33" s="32">
        <v>14</v>
      </c>
      <c r="C33" s="26" t="s">
        <v>22</v>
      </c>
      <c r="D33" s="26" t="s">
        <v>306</v>
      </c>
      <c r="E33" s="26"/>
      <c r="F33" s="27"/>
    </row>
    <row r="34" spans="1:6" ht="15.75" customHeight="1" x14ac:dyDescent="0.25">
      <c r="A34" s="33" t="s">
        <v>20</v>
      </c>
      <c r="B34" s="34">
        <v>15</v>
      </c>
      <c r="C34" s="6" t="s">
        <v>24</v>
      </c>
      <c r="D34" s="6" t="s">
        <v>279</v>
      </c>
      <c r="E34" s="6"/>
      <c r="F34" s="20"/>
    </row>
    <row r="35" spans="1:6" ht="15.75" customHeight="1" x14ac:dyDescent="0.25">
      <c r="A35" s="24" t="s">
        <v>307</v>
      </c>
      <c r="B35" s="55" t="s">
        <v>78</v>
      </c>
      <c r="C35" s="26" t="s">
        <v>308</v>
      </c>
      <c r="D35" s="26" t="s">
        <v>309</v>
      </c>
      <c r="E35" s="26"/>
      <c r="F35" s="27"/>
    </row>
    <row r="36" spans="1:6" ht="15.75" customHeight="1" x14ac:dyDescent="0.25">
      <c r="A36" s="33" t="s">
        <v>20</v>
      </c>
      <c r="B36" s="56">
        <v>23</v>
      </c>
      <c r="C36" s="6" t="s">
        <v>39</v>
      </c>
      <c r="D36" s="6" t="s">
        <v>310</v>
      </c>
      <c r="E36" s="6"/>
      <c r="F36" s="20"/>
    </row>
    <row r="37" spans="1:6" ht="15.75" customHeight="1" x14ac:dyDescent="0.25">
      <c r="A37" s="24" t="s">
        <v>20</v>
      </c>
      <c r="B37" s="25" t="s">
        <v>81</v>
      </c>
      <c r="C37" s="26" t="s">
        <v>9</v>
      </c>
      <c r="D37" s="26" t="s">
        <v>311</v>
      </c>
      <c r="E37" s="26"/>
      <c r="F37" s="27"/>
    </row>
    <row r="38" spans="1:6" ht="15.75" customHeight="1" x14ac:dyDescent="0.25">
      <c r="A38" s="33" t="s">
        <v>20</v>
      </c>
      <c r="B38" s="34">
        <v>26</v>
      </c>
      <c r="C38" s="6" t="s">
        <v>9</v>
      </c>
      <c r="D38" s="6" t="s">
        <v>312</v>
      </c>
      <c r="E38" s="6"/>
      <c r="F38" s="20"/>
    </row>
    <row r="39" spans="1:6" ht="15.75" customHeight="1" x14ac:dyDescent="0.25">
      <c r="A39" s="24" t="s">
        <v>85</v>
      </c>
      <c r="B39" s="25" t="s">
        <v>83</v>
      </c>
      <c r="C39" s="26" t="s">
        <v>9</v>
      </c>
      <c r="D39" s="26" t="s">
        <v>313</v>
      </c>
      <c r="E39" s="26"/>
      <c r="F39" s="27"/>
    </row>
    <row r="40" spans="1:6" ht="15.75" customHeight="1" x14ac:dyDescent="0.25">
      <c r="A40" s="33" t="s">
        <v>85</v>
      </c>
      <c r="B40" s="34">
        <v>9</v>
      </c>
      <c r="C40" s="6" t="s">
        <v>9</v>
      </c>
      <c r="D40" s="6" t="s">
        <v>314</v>
      </c>
      <c r="E40" s="6"/>
      <c r="F40" s="20"/>
    </row>
    <row r="41" spans="1:6" ht="15.75" customHeight="1" x14ac:dyDescent="0.25">
      <c r="A41" s="54" t="s">
        <v>85</v>
      </c>
      <c r="B41" s="44" t="s">
        <v>203</v>
      </c>
      <c r="C41" s="37" t="s">
        <v>43</v>
      </c>
      <c r="D41" s="239" t="s">
        <v>559</v>
      </c>
      <c r="E41" s="37"/>
      <c r="F41" s="38"/>
    </row>
    <row r="42" spans="1:6" s="210" customFormat="1" ht="15.75" customHeight="1" x14ac:dyDescent="0.25">
      <c r="A42" s="54" t="s">
        <v>85</v>
      </c>
      <c r="B42" s="44" t="s">
        <v>88</v>
      </c>
      <c r="C42" s="37" t="s">
        <v>36</v>
      </c>
      <c r="D42" s="239" t="s">
        <v>558</v>
      </c>
      <c r="E42" s="37"/>
      <c r="F42" s="38"/>
    </row>
    <row r="43" spans="1:6" ht="15.75" customHeight="1" x14ac:dyDescent="0.25">
      <c r="A43" s="33" t="s">
        <v>38</v>
      </c>
      <c r="B43" s="34">
        <v>11</v>
      </c>
      <c r="C43" s="6" t="s">
        <v>39</v>
      </c>
      <c r="D43" s="6" t="s">
        <v>316</v>
      </c>
      <c r="E43" s="6"/>
      <c r="F43" s="20"/>
    </row>
    <row r="44" spans="1:6" ht="15.75" customHeight="1" x14ac:dyDescent="0.25">
      <c r="A44" s="24" t="s">
        <v>38</v>
      </c>
      <c r="B44" s="32">
        <v>17</v>
      </c>
      <c r="C44" s="26" t="s">
        <v>24</v>
      </c>
      <c r="D44" s="26" t="s">
        <v>317</v>
      </c>
      <c r="E44" s="26"/>
      <c r="F44" s="27"/>
    </row>
    <row r="45" spans="1:6" ht="15.75" customHeight="1" x14ac:dyDescent="0.25">
      <c r="A45" s="33" t="s">
        <v>38</v>
      </c>
      <c r="B45" s="34">
        <v>18</v>
      </c>
      <c r="C45" s="6" t="s">
        <v>39</v>
      </c>
      <c r="D45" s="6" t="s">
        <v>279</v>
      </c>
      <c r="E45" s="6"/>
      <c r="F45" s="20"/>
    </row>
    <row r="46" spans="1:6" ht="15.75" customHeight="1" x14ac:dyDescent="0.25">
      <c r="A46" s="24" t="s">
        <v>318</v>
      </c>
      <c r="B46" s="25" t="s">
        <v>319</v>
      </c>
      <c r="C46" s="26" t="s">
        <v>320</v>
      </c>
      <c r="D46" s="26" t="s">
        <v>321</v>
      </c>
      <c r="E46" s="26"/>
      <c r="F46" s="27"/>
    </row>
    <row r="47" spans="1:6" s="210" customFormat="1" ht="15.75" customHeight="1" x14ac:dyDescent="0.25">
      <c r="A47" s="24"/>
      <c r="B47" s="240" t="s">
        <v>206</v>
      </c>
      <c r="C47" s="52" t="s">
        <v>560</v>
      </c>
      <c r="D47" s="52" t="s">
        <v>322</v>
      </c>
      <c r="E47" s="26"/>
      <c r="F47" s="27"/>
    </row>
    <row r="48" spans="1:6" ht="15.75" customHeight="1" x14ac:dyDescent="0.25">
      <c r="A48" s="57" t="s">
        <v>38</v>
      </c>
      <c r="B48" s="58">
        <v>23</v>
      </c>
      <c r="C48" s="241" t="s">
        <v>22</v>
      </c>
      <c r="D48" s="241" t="s">
        <v>561</v>
      </c>
      <c r="E48" s="59"/>
      <c r="F48" s="60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7">
    <mergeCell ref="D28:F28"/>
    <mergeCell ref="A1:F1"/>
    <mergeCell ref="A2:F2"/>
    <mergeCell ref="D3:F3"/>
    <mergeCell ref="A21:F21"/>
    <mergeCell ref="D22:F22"/>
    <mergeCell ref="A27:F27"/>
  </mergeCells>
  <pageMargins left="0.25" right="0.25" top="0.75" bottom="0.75" header="0.3" footer="0.3"/>
  <pageSetup scale="92" orientation="portrait" r:id="rId1"/>
  <headerFooter>
    <oddHeader xml:space="preserve">&amp;ROfficial 8.3.2020
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3826-F4ED-4532-93B2-26A7B0A87248}">
  <sheetPr>
    <pageSetUpPr fitToPage="1"/>
  </sheetPr>
  <dimension ref="A1:F1000"/>
  <sheetViews>
    <sheetView workbookViewId="0">
      <selection sqref="A1:F1"/>
    </sheetView>
  </sheetViews>
  <sheetFormatPr defaultColWidth="12.75" defaultRowHeight="15.75" x14ac:dyDescent="0.25"/>
  <cols>
    <col min="1" max="1" width="11.25" style="333" customWidth="1"/>
    <col min="2" max="5" width="7.75" style="333" customWidth="1"/>
    <col min="6" max="6" width="45.875" style="333" customWidth="1"/>
    <col min="7" max="26" width="7.75" style="333" customWidth="1"/>
    <col min="27" max="16384" width="12.75" style="333"/>
  </cols>
  <sheetData>
    <row r="1" spans="1:6" ht="44.25" customHeight="1" x14ac:dyDescent="0.25">
      <c r="A1" s="609" t="s">
        <v>687</v>
      </c>
      <c r="B1" s="610"/>
      <c r="C1" s="610"/>
      <c r="D1" s="610"/>
      <c r="E1" s="610"/>
      <c r="F1" s="611"/>
    </row>
    <row r="2" spans="1:6" ht="15.75" customHeight="1" x14ac:dyDescent="0.25">
      <c r="A2" s="404" t="s">
        <v>97</v>
      </c>
      <c r="B2" s="403"/>
      <c r="C2" s="403"/>
      <c r="D2" s="403"/>
      <c r="E2" s="403"/>
      <c r="F2" s="402"/>
    </row>
    <row r="3" spans="1:6" x14ac:dyDescent="0.25">
      <c r="A3" s="399" t="s">
        <v>1</v>
      </c>
      <c r="B3" s="398" t="s">
        <v>2</v>
      </c>
      <c r="C3" s="398" t="s">
        <v>3</v>
      </c>
      <c r="D3" s="637" t="s">
        <v>4</v>
      </c>
      <c r="E3" s="623"/>
      <c r="F3" s="624"/>
    </row>
    <row r="4" spans="1:6" x14ac:dyDescent="0.25">
      <c r="A4" s="484" t="s">
        <v>42</v>
      </c>
      <c r="B4" s="485" t="s">
        <v>668</v>
      </c>
      <c r="C4" s="486" t="s">
        <v>110</v>
      </c>
      <c r="D4" s="647" t="s">
        <v>274</v>
      </c>
      <c r="E4" s="628"/>
      <c r="F4" s="629"/>
    </row>
    <row r="5" spans="1:6" x14ac:dyDescent="0.25">
      <c r="A5" s="502" t="s">
        <v>46</v>
      </c>
      <c r="B5" s="503" t="s">
        <v>575</v>
      </c>
      <c r="C5" s="504" t="s">
        <v>9</v>
      </c>
      <c r="D5" s="504" t="s">
        <v>685</v>
      </c>
      <c r="E5" s="505"/>
      <c r="F5" s="506"/>
    </row>
    <row r="6" spans="1:6" x14ac:dyDescent="0.25">
      <c r="A6" s="487" t="s">
        <v>46</v>
      </c>
      <c r="B6" s="488" t="s">
        <v>95</v>
      </c>
      <c r="C6" s="489" t="s">
        <v>18</v>
      </c>
      <c r="D6" s="489" t="s">
        <v>421</v>
      </c>
      <c r="E6" s="490"/>
      <c r="F6" s="491"/>
    </row>
    <row r="7" spans="1:6" x14ac:dyDescent="0.25">
      <c r="A7" s="507" t="s">
        <v>47</v>
      </c>
      <c r="B7" s="508">
        <v>18</v>
      </c>
      <c r="C7" s="509" t="s">
        <v>24</v>
      </c>
      <c r="D7" s="509" t="s">
        <v>684</v>
      </c>
      <c r="E7" s="505"/>
      <c r="F7" s="506"/>
    </row>
    <row r="8" spans="1:6" x14ac:dyDescent="0.25">
      <c r="A8" s="494" t="s">
        <v>47</v>
      </c>
      <c r="B8" s="495">
        <v>19</v>
      </c>
      <c r="C8" s="489" t="s">
        <v>39</v>
      </c>
      <c r="D8" s="489" t="s">
        <v>421</v>
      </c>
      <c r="E8" s="490"/>
      <c r="F8" s="491"/>
    </row>
    <row r="9" spans="1:6" x14ac:dyDescent="0.25">
      <c r="A9" s="510" t="s">
        <v>47</v>
      </c>
      <c r="B9" s="511" t="s">
        <v>683</v>
      </c>
      <c r="C9" s="512" t="s">
        <v>682</v>
      </c>
      <c r="D9" s="640" t="s">
        <v>281</v>
      </c>
      <c r="E9" s="641"/>
      <c r="F9" s="642"/>
    </row>
    <row r="10" spans="1:6" x14ac:dyDescent="0.25">
      <c r="A10" s="496" t="s">
        <v>47</v>
      </c>
      <c r="B10" s="497">
        <v>22</v>
      </c>
      <c r="C10" s="498" t="s">
        <v>9</v>
      </c>
      <c r="D10" s="498" t="s">
        <v>681</v>
      </c>
      <c r="E10" s="490"/>
      <c r="F10" s="491"/>
    </row>
    <row r="11" spans="1:6" x14ac:dyDescent="0.25">
      <c r="A11" s="510" t="s">
        <v>47</v>
      </c>
      <c r="B11" s="508">
        <v>24</v>
      </c>
      <c r="C11" s="509" t="s">
        <v>22</v>
      </c>
      <c r="D11" s="640" t="s">
        <v>284</v>
      </c>
      <c r="E11" s="641"/>
      <c r="F11" s="642"/>
    </row>
    <row r="12" spans="1:6" x14ac:dyDescent="0.25">
      <c r="A12" s="487" t="s">
        <v>48</v>
      </c>
      <c r="B12" s="495">
        <v>5</v>
      </c>
      <c r="C12" s="489" t="s">
        <v>9</v>
      </c>
      <c r="D12" s="489" t="s">
        <v>421</v>
      </c>
      <c r="E12" s="500"/>
      <c r="F12" s="491"/>
    </row>
    <row r="13" spans="1:6" x14ac:dyDescent="0.25">
      <c r="A13" s="502" t="s">
        <v>48</v>
      </c>
      <c r="B13" s="513">
        <v>15</v>
      </c>
      <c r="C13" s="504" t="s">
        <v>24</v>
      </c>
      <c r="D13" s="504" t="s">
        <v>421</v>
      </c>
      <c r="E13" s="505"/>
      <c r="F13" s="506"/>
    </row>
    <row r="14" spans="1:6" x14ac:dyDescent="0.25">
      <c r="A14" s="496" t="s">
        <v>48</v>
      </c>
      <c r="B14" s="497" t="s">
        <v>197</v>
      </c>
      <c r="C14" s="498" t="s">
        <v>324</v>
      </c>
      <c r="D14" s="639" t="s">
        <v>289</v>
      </c>
      <c r="E14" s="628"/>
      <c r="F14" s="629"/>
    </row>
    <row r="15" spans="1:6" x14ac:dyDescent="0.25">
      <c r="A15" s="510" t="s">
        <v>48</v>
      </c>
      <c r="B15" s="508" t="s">
        <v>325</v>
      </c>
      <c r="C15" s="509" t="s">
        <v>43</v>
      </c>
      <c r="D15" s="640" t="s">
        <v>326</v>
      </c>
      <c r="E15" s="641"/>
      <c r="F15" s="642"/>
    </row>
    <row r="16" spans="1:6" x14ac:dyDescent="0.25">
      <c r="A16" s="499" t="s">
        <v>52</v>
      </c>
      <c r="B16" s="492">
        <v>7</v>
      </c>
      <c r="C16" s="493" t="s">
        <v>39</v>
      </c>
      <c r="D16" s="493" t="s">
        <v>680</v>
      </c>
      <c r="E16" s="490"/>
      <c r="F16" s="491"/>
    </row>
    <row r="17" spans="1:6" ht="15.75" customHeight="1" x14ac:dyDescent="0.25">
      <c r="A17" s="510" t="s">
        <v>52</v>
      </c>
      <c r="B17" s="511" t="s">
        <v>679</v>
      </c>
      <c r="C17" s="509" t="s">
        <v>123</v>
      </c>
      <c r="D17" s="509" t="s">
        <v>678</v>
      </c>
      <c r="E17" s="505"/>
      <c r="F17" s="506"/>
    </row>
    <row r="18" spans="1:6" ht="15.75" customHeight="1" x14ac:dyDescent="0.25">
      <c r="A18" s="499" t="s">
        <v>52</v>
      </c>
      <c r="B18" s="501" t="s">
        <v>91</v>
      </c>
      <c r="C18" s="493" t="s">
        <v>18</v>
      </c>
      <c r="D18" s="493" t="s">
        <v>393</v>
      </c>
      <c r="E18" s="490"/>
      <c r="F18" s="491"/>
    </row>
    <row r="19" spans="1:6" ht="15.75" customHeight="1" x14ac:dyDescent="0.25">
      <c r="A19" s="510" t="s">
        <v>52</v>
      </c>
      <c r="B19" s="508">
        <v>25</v>
      </c>
      <c r="C19" s="509" t="s">
        <v>18</v>
      </c>
      <c r="D19" s="504" t="s">
        <v>677</v>
      </c>
      <c r="E19" s="505"/>
      <c r="F19" s="506"/>
    </row>
    <row r="20" spans="1:6" ht="15.75" customHeight="1" x14ac:dyDescent="0.25">
      <c r="A20" s="643" t="s">
        <v>327</v>
      </c>
      <c r="B20" s="644"/>
      <c r="C20" s="644"/>
      <c r="D20" s="644"/>
      <c r="E20" s="644"/>
      <c r="F20" s="645"/>
    </row>
    <row r="21" spans="1:6" ht="15.75" customHeight="1" x14ac:dyDescent="0.25">
      <c r="A21" s="401" t="s">
        <v>1</v>
      </c>
      <c r="B21" s="400" t="s">
        <v>2</v>
      </c>
      <c r="C21" s="400" t="s">
        <v>3</v>
      </c>
      <c r="D21" s="646" t="s">
        <v>4</v>
      </c>
      <c r="E21" s="623"/>
      <c r="F21" s="624"/>
    </row>
    <row r="22" spans="1:6" ht="15.75" customHeight="1" x14ac:dyDescent="0.25">
      <c r="A22" s="499" t="s">
        <v>52</v>
      </c>
      <c r="B22" s="514" t="s">
        <v>80</v>
      </c>
      <c r="C22" s="493" t="s">
        <v>39</v>
      </c>
      <c r="D22" s="627" t="s">
        <v>297</v>
      </c>
      <c r="E22" s="628"/>
      <c r="F22" s="629"/>
    </row>
    <row r="23" spans="1:6" ht="15.75" customHeight="1" x14ac:dyDescent="0.25">
      <c r="A23" s="502" t="s">
        <v>52</v>
      </c>
      <c r="B23" s="517" t="s">
        <v>70</v>
      </c>
      <c r="C23" s="504" t="s">
        <v>9</v>
      </c>
      <c r="D23" s="504" t="s">
        <v>676</v>
      </c>
      <c r="E23" s="518"/>
      <c r="F23" s="519"/>
    </row>
    <row r="24" spans="1:6" ht="15.75" customHeight="1" x14ac:dyDescent="0.25">
      <c r="A24" s="487" t="s">
        <v>64</v>
      </c>
      <c r="B24" s="515" t="s">
        <v>91</v>
      </c>
      <c r="C24" s="489" t="s">
        <v>39</v>
      </c>
      <c r="D24" s="489" t="s">
        <v>627</v>
      </c>
      <c r="E24" s="500"/>
      <c r="F24" s="516"/>
    </row>
    <row r="25" spans="1:6" ht="15" customHeight="1" x14ac:dyDescent="0.25">
      <c r="A25" s="502" t="s">
        <v>65</v>
      </c>
      <c r="B25" s="517" t="s">
        <v>329</v>
      </c>
      <c r="C25" s="504" t="s">
        <v>9</v>
      </c>
      <c r="D25" s="630" t="s">
        <v>330</v>
      </c>
      <c r="E25" s="631"/>
      <c r="F25" s="632"/>
    </row>
    <row r="26" spans="1:6" ht="15.75" customHeight="1" x14ac:dyDescent="0.25">
      <c r="A26" s="499" t="s">
        <v>8</v>
      </c>
      <c r="B26" s="514" t="s">
        <v>331</v>
      </c>
      <c r="C26" s="493" t="s">
        <v>24</v>
      </c>
      <c r="D26" s="627" t="s">
        <v>675</v>
      </c>
      <c r="E26" s="628"/>
      <c r="F26" s="629"/>
    </row>
    <row r="27" spans="1:6" ht="15.75" customHeight="1" x14ac:dyDescent="0.25">
      <c r="A27" s="510" t="s">
        <v>8</v>
      </c>
      <c r="B27" s="520" t="s">
        <v>275</v>
      </c>
      <c r="C27" s="509" t="s">
        <v>39</v>
      </c>
      <c r="D27" s="509" t="s">
        <v>295</v>
      </c>
      <c r="E27" s="505"/>
      <c r="F27" s="506"/>
    </row>
    <row r="28" spans="1:6" ht="15.75" customHeight="1" x14ac:dyDescent="0.25">
      <c r="A28" s="487" t="s">
        <v>8</v>
      </c>
      <c r="B28" s="515" t="s">
        <v>101</v>
      </c>
      <c r="C28" s="489" t="s">
        <v>24</v>
      </c>
      <c r="D28" s="633" t="s">
        <v>674</v>
      </c>
      <c r="E28" s="634"/>
      <c r="F28" s="635"/>
    </row>
    <row r="29" spans="1:6" ht="15.75" customHeight="1" x14ac:dyDescent="0.25">
      <c r="A29" s="636" t="s">
        <v>332</v>
      </c>
      <c r="B29" s="623"/>
      <c r="C29" s="623"/>
      <c r="D29" s="623"/>
      <c r="E29" s="623"/>
      <c r="F29" s="624"/>
    </row>
    <row r="30" spans="1:6" ht="15.75" customHeight="1" x14ac:dyDescent="0.25">
      <c r="A30" s="399" t="s">
        <v>1</v>
      </c>
      <c r="B30" s="398" t="s">
        <v>2</v>
      </c>
      <c r="C30" s="398" t="s">
        <v>3</v>
      </c>
      <c r="D30" s="637" t="s">
        <v>4</v>
      </c>
      <c r="E30" s="623"/>
      <c r="F30" s="624"/>
    </row>
    <row r="31" spans="1:6" ht="15.75" customHeight="1" x14ac:dyDescent="0.25">
      <c r="A31" s="384" t="s">
        <v>8</v>
      </c>
      <c r="B31" s="383">
        <v>30</v>
      </c>
      <c r="C31" s="382" t="s">
        <v>9</v>
      </c>
      <c r="D31" s="621" t="s">
        <v>333</v>
      </c>
      <c r="E31" s="620"/>
      <c r="F31" s="625"/>
    </row>
    <row r="32" spans="1:6" ht="15.75" customHeight="1" x14ac:dyDescent="0.25">
      <c r="A32" s="397" t="s">
        <v>16</v>
      </c>
      <c r="B32" s="396">
        <v>6</v>
      </c>
      <c r="C32" s="395" t="s">
        <v>9</v>
      </c>
      <c r="D32" s="638" t="s">
        <v>302</v>
      </c>
      <c r="E32" s="620"/>
      <c r="F32" s="625"/>
    </row>
    <row r="33" spans="1:6" ht="15.75" customHeight="1" x14ac:dyDescent="0.25">
      <c r="A33" s="392" t="s">
        <v>16</v>
      </c>
      <c r="B33" s="391">
        <v>7</v>
      </c>
      <c r="C33" s="390" t="s">
        <v>18</v>
      </c>
      <c r="D33" s="626" t="s">
        <v>334</v>
      </c>
      <c r="E33" s="620"/>
      <c r="F33" s="625"/>
    </row>
    <row r="34" spans="1:6" ht="15.75" customHeight="1" x14ac:dyDescent="0.25">
      <c r="A34" s="388" t="s">
        <v>20</v>
      </c>
      <c r="B34" s="389">
        <v>6</v>
      </c>
      <c r="C34" s="386" t="s">
        <v>22</v>
      </c>
      <c r="D34" s="619" t="s">
        <v>306</v>
      </c>
      <c r="E34" s="620"/>
      <c r="F34" s="625"/>
    </row>
    <row r="35" spans="1:6" ht="15.75" customHeight="1" x14ac:dyDescent="0.25">
      <c r="A35" s="384" t="s">
        <v>20</v>
      </c>
      <c r="B35" s="383">
        <v>7</v>
      </c>
      <c r="C35" s="382" t="s">
        <v>24</v>
      </c>
      <c r="D35" s="621" t="s">
        <v>323</v>
      </c>
      <c r="E35" s="620"/>
      <c r="F35" s="381"/>
    </row>
    <row r="36" spans="1:6" ht="15.75" customHeight="1" x14ac:dyDescent="0.25">
      <c r="A36" s="388" t="s">
        <v>20</v>
      </c>
      <c r="B36" s="394">
        <v>44055</v>
      </c>
      <c r="C36" s="386" t="s">
        <v>335</v>
      </c>
      <c r="D36" s="619" t="s">
        <v>309</v>
      </c>
      <c r="E36" s="620"/>
      <c r="F36" s="625"/>
    </row>
    <row r="37" spans="1:6" ht="15.75" customHeight="1" x14ac:dyDescent="0.25">
      <c r="A37" s="384" t="s">
        <v>20</v>
      </c>
      <c r="B37" s="393" t="s">
        <v>106</v>
      </c>
      <c r="C37" s="382" t="s">
        <v>9</v>
      </c>
      <c r="D37" s="621" t="s">
        <v>336</v>
      </c>
      <c r="E37" s="620"/>
      <c r="F37" s="625"/>
    </row>
    <row r="38" spans="1:6" ht="15.75" customHeight="1" x14ac:dyDescent="0.25">
      <c r="A38" s="388" t="s">
        <v>20</v>
      </c>
      <c r="B38" s="389">
        <v>18</v>
      </c>
      <c r="C38" s="386" t="s">
        <v>9</v>
      </c>
      <c r="D38" s="619" t="s">
        <v>312</v>
      </c>
      <c r="E38" s="620"/>
      <c r="F38" s="625"/>
    </row>
    <row r="39" spans="1:6" ht="15.75" customHeight="1" x14ac:dyDescent="0.25">
      <c r="A39" s="384" t="s">
        <v>20</v>
      </c>
      <c r="B39" s="393" t="s">
        <v>106</v>
      </c>
      <c r="C39" s="382" t="s">
        <v>9</v>
      </c>
      <c r="D39" s="621" t="s">
        <v>337</v>
      </c>
      <c r="E39" s="620"/>
      <c r="F39" s="381"/>
    </row>
    <row r="40" spans="1:6" ht="15.75" customHeight="1" x14ac:dyDescent="0.25">
      <c r="A40" s="388" t="s">
        <v>85</v>
      </c>
      <c r="B40" s="389">
        <v>1</v>
      </c>
      <c r="C40" s="386" t="s">
        <v>9</v>
      </c>
      <c r="D40" s="619" t="s">
        <v>314</v>
      </c>
      <c r="E40" s="620"/>
      <c r="F40" s="625"/>
    </row>
    <row r="41" spans="1:6" ht="15.75" customHeight="1" x14ac:dyDescent="0.25">
      <c r="A41" s="392" t="s">
        <v>85</v>
      </c>
      <c r="B41" s="391" t="s">
        <v>338</v>
      </c>
      <c r="C41" s="390" t="s">
        <v>36</v>
      </c>
      <c r="D41" s="626" t="s">
        <v>315</v>
      </c>
      <c r="E41" s="620"/>
      <c r="F41" s="625"/>
    </row>
    <row r="42" spans="1:6" ht="15.75" customHeight="1" x14ac:dyDescent="0.25">
      <c r="A42" s="388" t="s">
        <v>38</v>
      </c>
      <c r="B42" s="389">
        <v>10</v>
      </c>
      <c r="C42" s="386" t="s">
        <v>39</v>
      </c>
      <c r="D42" s="619" t="s">
        <v>339</v>
      </c>
      <c r="E42" s="620"/>
      <c r="F42" s="625"/>
    </row>
    <row r="43" spans="1:6" ht="15.75" customHeight="1" x14ac:dyDescent="0.25">
      <c r="A43" s="384" t="s">
        <v>38</v>
      </c>
      <c r="B43" s="383">
        <v>16</v>
      </c>
      <c r="C43" s="382" t="s">
        <v>24</v>
      </c>
      <c r="D43" s="621" t="s">
        <v>340</v>
      </c>
      <c r="E43" s="620"/>
      <c r="F43" s="625"/>
    </row>
    <row r="44" spans="1:6" ht="15.75" customHeight="1" x14ac:dyDescent="0.25">
      <c r="A44" s="388" t="s">
        <v>38</v>
      </c>
      <c r="B44" s="387" t="s">
        <v>341</v>
      </c>
      <c r="C44" s="386" t="s">
        <v>87</v>
      </c>
      <c r="D44" s="619" t="s">
        <v>321</v>
      </c>
      <c r="E44" s="620"/>
      <c r="F44" s="385"/>
    </row>
    <row r="45" spans="1:6" ht="15.75" customHeight="1" x14ac:dyDescent="0.25">
      <c r="A45" s="384" t="s">
        <v>38</v>
      </c>
      <c r="B45" s="383" t="s">
        <v>287</v>
      </c>
      <c r="C45" s="382" t="s">
        <v>342</v>
      </c>
      <c r="D45" s="621" t="s">
        <v>322</v>
      </c>
      <c r="E45" s="620"/>
      <c r="F45" s="381"/>
    </row>
    <row r="46" spans="1:6" ht="15.75" customHeight="1" x14ac:dyDescent="0.25">
      <c r="A46" s="380" t="s">
        <v>38</v>
      </c>
      <c r="B46" s="379">
        <v>22</v>
      </c>
      <c r="C46" s="378" t="s">
        <v>22</v>
      </c>
      <c r="D46" s="622" t="s">
        <v>296</v>
      </c>
      <c r="E46" s="623"/>
      <c r="F46" s="624"/>
    </row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1">
    <mergeCell ref="D14:F14"/>
    <mergeCell ref="D15:F15"/>
    <mergeCell ref="A20:F20"/>
    <mergeCell ref="D21:F21"/>
    <mergeCell ref="A1:F1"/>
    <mergeCell ref="D3:F3"/>
    <mergeCell ref="D4:F4"/>
    <mergeCell ref="D9:F9"/>
    <mergeCell ref="D11:F11"/>
    <mergeCell ref="D22:F22"/>
    <mergeCell ref="D37:F37"/>
    <mergeCell ref="D25:F25"/>
    <mergeCell ref="D26:F26"/>
    <mergeCell ref="D28:F28"/>
    <mergeCell ref="A29:F29"/>
    <mergeCell ref="D30:F30"/>
    <mergeCell ref="D31:F31"/>
    <mergeCell ref="D32:F32"/>
    <mergeCell ref="D33:F33"/>
    <mergeCell ref="D34:F34"/>
    <mergeCell ref="D35:E35"/>
    <mergeCell ref="D36:F36"/>
    <mergeCell ref="D44:E44"/>
    <mergeCell ref="D45:E45"/>
    <mergeCell ref="D46:F46"/>
    <mergeCell ref="D38:F38"/>
    <mergeCell ref="D39:E39"/>
    <mergeCell ref="D40:F40"/>
    <mergeCell ref="D41:F41"/>
    <mergeCell ref="D42:F42"/>
    <mergeCell ref="D43:F43"/>
  </mergeCells>
  <pageMargins left="0.25" right="0.25" top="0.75" bottom="0.75" header="0.3" footer="0.3"/>
  <pageSetup scale="95" orientation="portrait" r:id="rId1"/>
  <headerFooter>
    <oddHeader xml:space="preserve">&amp;RRevised 10.14.2020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03"/>
  <sheetViews>
    <sheetView workbookViewId="0">
      <selection sqref="A1:F1"/>
    </sheetView>
  </sheetViews>
  <sheetFormatPr defaultColWidth="12.625" defaultRowHeight="15" customHeight="1" x14ac:dyDescent="0.2"/>
  <cols>
    <col min="1" max="1" width="10.875" style="1" customWidth="1"/>
    <col min="2" max="5" width="7.625" style="1" customWidth="1"/>
    <col min="6" max="6" width="54.75" style="1" customWidth="1"/>
    <col min="7" max="26" width="7.625" style="1" customWidth="1"/>
    <col min="27" max="16384" width="12.625" style="1"/>
  </cols>
  <sheetData>
    <row r="1" spans="1:6" x14ac:dyDescent="0.25">
      <c r="A1" s="648" t="s">
        <v>343</v>
      </c>
      <c r="B1" s="586"/>
      <c r="C1" s="586"/>
      <c r="D1" s="586"/>
      <c r="E1" s="586"/>
      <c r="F1" s="587"/>
    </row>
    <row r="2" spans="1:6" x14ac:dyDescent="0.25">
      <c r="A2" s="649" t="s">
        <v>67</v>
      </c>
      <c r="B2" s="586"/>
      <c r="C2" s="586"/>
      <c r="D2" s="586"/>
      <c r="E2" s="586"/>
      <c r="F2" s="587"/>
    </row>
    <row r="3" spans="1:6" ht="14.25" x14ac:dyDescent="0.2">
      <c r="A3" s="2" t="s">
        <v>1</v>
      </c>
      <c r="B3" s="3" t="s">
        <v>2</v>
      </c>
      <c r="C3" s="2" t="s">
        <v>3</v>
      </c>
      <c r="D3" s="650" t="s">
        <v>4</v>
      </c>
      <c r="E3" s="586"/>
      <c r="F3" s="587"/>
    </row>
    <row r="4" spans="1:6" x14ac:dyDescent="0.25">
      <c r="A4" s="90" t="s">
        <v>8</v>
      </c>
      <c r="B4" s="194">
        <v>21</v>
      </c>
      <c r="C4" s="194" t="s">
        <v>39</v>
      </c>
      <c r="D4" s="91" t="s">
        <v>345</v>
      </c>
      <c r="E4" s="91"/>
      <c r="F4" s="92"/>
    </row>
    <row r="5" spans="1:6" x14ac:dyDescent="0.25">
      <c r="A5" s="104" t="s">
        <v>8</v>
      </c>
      <c r="B5" s="195" t="s">
        <v>510</v>
      </c>
      <c r="C5" s="205" t="s">
        <v>43</v>
      </c>
      <c r="D5" s="105" t="s">
        <v>344</v>
      </c>
      <c r="E5" s="105"/>
      <c r="F5" s="106"/>
    </row>
    <row r="6" spans="1:6" x14ac:dyDescent="0.25">
      <c r="A6" s="95" t="s">
        <v>8</v>
      </c>
      <c r="B6" s="193">
        <v>31</v>
      </c>
      <c r="C6" s="194" t="s">
        <v>9</v>
      </c>
      <c r="D6" s="91" t="s">
        <v>346</v>
      </c>
      <c r="E6" s="96"/>
      <c r="F6" s="97"/>
    </row>
    <row r="7" spans="1:6" x14ac:dyDescent="0.25">
      <c r="A7" s="107" t="s">
        <v>16</v>
      </c>
      <c r="B7" s="195">
        <v>4</v>
      </c>
      <c r="C7" s="205" t="s">
        <v>39</v>
      </c>
      <c r="D7" s="105" t="s">
        <v>347</v>
      </c>
      <c r="E7" s="105"/>
      <c r="F7" s="106"/>
    </row>
    <row r="8" spans="1:6" x14ac:dyDescent="0.25">
      <c r="A8" s="98" t="s">
        <v>16</v>
      </c>
      <c r="B8" s="96">
        <v>4</v>
      </c>
      <c r="C8" s="206" t="s">
        <v>39</v>
      </c>
      <c r="D8" s="99" t="s">
        <v>511</v>
      </c>
      <c r="E8" s="91"/>
      <c r="F8" s="97"/>
    </row>
    <row r="9" spans="1:6" x14ac:dyDescent="0.25">
      <c r="A9" s="108" t="s">
        <v>16</v>
      </c>
      <c r="B9" s="196">
        <v>7</v>
      </c>
      <c r="C9" s="207" t="s">
        <v>9</v>
      </c>
      <c r="D9" s="110" t="s">
        <v>302</v>
      </c>
      <c r="E9" s="109"/>
      <c r="F9" s="106"/>
    </row>
    <row r="10" spans="1:6" x14ac:dyDescent="0.25">
      <c r="A10" s="102" t="s">
        <v>16</v>
      </c>
      <c r="B10" s="197">
        <v>21</v>
      </c>
      <c r="C10" s="208" t="s">
        <v>9</v>
      </c>
      <c r="D10" s="103" t="s">
        <v>512</v>
      </c>
      <c r="E10" s="103"/>
      <c r="F10" s="94"/>
    </row>
    <row r="11" spans="1:6" x14ac:dyDescent="0.25">
      <c r="A11" s="104" t="s">
        <v>20</v>
      </c>
      <c r="B11" s="196">
        <v>12</v>
      </c>
      <c r="C11" s="207" t="s">
        <v>9</v>
      </c>
      <c r="D11" s="109" t="s">
        <v>363</v>
      </c>
      <c r="E11" s="109"/>
      <c r="F11" s="106"/>
    </row>
    <row r="12" spans="1:6" x14ac:dyDescent="0.25">
      <c r="A12" s="93" t="s">
        <v>20</v>
      </c>
      <c r="B12" s="197">
        <v>19</v>
      </c>
      <c r="C12" s="208" t="s">
        <v>9</v>
      </c>
      <c r="D12" s="103" t="s">
        <v>75</v>
      </c>
      <c r="E12" s="103"/>
      <c r="F12" s="94"/>
    </row>
    <row r="13" spans="1:6" x14ac:dyDescent="0.25">
      <c r="A13" s="104" t="s">
        <v>20</v>
      </c>
      <c r="B13" s="195">
        <v>26</v>
      </c>
      <c r="C13" s="205" t="s">
        <v>9</v>
      </c>
      <c r="D13" s="110" t="s">
        <v>348</v>
      </c>
      <c r="E13" s="111"/>
      <c r="F13" s="106"/>
    </row>
    <row r="14" spans="1:6" x14ac:dyDescent="0.25">
      <c r="A14" s="93" t="s">
        <v>20</v>
      </c>
      <c r="B14" s="197">
        <v>28</v>
      </c>
      <c r="C14" s="208" t="s">
        <v>22</v>
      </c>
      <c r="D14" s="101" t="s">
        <v>349</v>
      </c>
      <c r="E14" s="103"/>
      <c r="F14" s="94"/>
    </row>
    <row r="15" spans="1:6" x14ac:dyDescent="0.25">
      <c r="A15" s="112" t="s">
        <v>32</v>
      </c>
      <c r="B15" s="198">
        <v>2</v>
      </c>
      <c r="C15" s="209" t="s">
        <v>9</v>
      </c>
      <c r="D15" s="113" t="s">
        <v>513</v>
      </c>
      <c r="E15" s="109"/>
      <c r="F15" s="106"/>
    </row>
    <row r="16" spans="1:6" x14ac:dyDescent="0.25">
      <c r="A16" s="100" t="s">
        <v>32</v>
      </c>
      <c r="B16" s="193">
        <v>9</v>
      </c>
      <c r="C16" s="194" t="s">
        <v>9</v>
      </c>
      <c r="D16" s="103" t="s">
        <v>514</v>
      </c>
      <c r="E16" s="91"/>
      <c r="F16" s="97"/>
    </row>
    <row r="17" spans="1:6" s="61" customFormat="1" x14ac:dyDescent="0.25">
      <c r="A17" s="108" t="s">
        <v>32</v>
      </c>
      <c r="B17" s="196">
        <v>13</v>
      </c>
      <c r="C17" s="207" t="s">
        <v>39</v>
      </c>
      <c r="D17" s="111" t="s">
        <v>515</v>
      </c>
      <c r="E17" s="109"/>
      <c r="F17" s="106"/>
    </row>
    <row r="18" spans="1:6" s="61" customFormat="1" x14ac:dyDescent="0.25">
      <c r="A18" s="100" t="s">
        <v>32</v>
      </c>
      <c r="B18" s="193" t="s">
        <v>88</v>
      </c>
      <c r="C18" s="194" t="s">
        <v>36</v>
      </c>
      <c r="D18" s="103" t="s">
        <v>315</v>
      </c>
      <c r="E18" s="91"/>
      <c r="F18" s="97"/>
    </row>
    <row r="19" spans="1:6" s="61" customFormat="1" x14ac:dyDescent="0.25">
      <c r="A19" s="108" t="s">
        <v>38</v>
      </c>
      <c r="B19" s="196">
        <v>11</v>
      </c>
      <c r="C19" s="207" t="s">
        <v>39</v>
      </c>
      <c r="D19" s="111" t="s">
        <v>516</v>
      </c>
      <c r="E19" s="109"/>
      <c r="F19" s="106"/>
    </row>
    <row r="20" spans="1:6" s="61" customFormat="1" x14ac:dyDescent="0.25">
      <c r="A20" s="100" t="s">
        <v>38</v>
      </c>
      <c r="B20" s="193">
        <v>23</v>
      </c>
      <c r="C20" s="194" t="s">
        <v>22</v>
      </c>
      <c r="D20" s="103" t="s">
        <v>517</v>
      </c>
      <c r="E20" s="91"/>
      <c r="F20" s="97"/>
    </row>
    <row r="21" spans="1:6" x14ac:dyDescent="0.25">
      <c r="A21" s="108"/>
      <c r="B21" s="105" t="s">
        <v>518</v>
      </c>
      <c r="C21" s="111"/>
      <c r="D21" s="111"/>
      <c r="E21" s="111"/>
      <c r="F21" s="106"/>
    </row>
    <row r="22" spans="1:6" x14ac:dyDescent="0.25">
      <c r="A22" s="649" t="s">
        <v>41</v>
      </c>
      <c r="B22" s="651"/>
      <c r="C22" s="651"/>
      <c r="D22" s="651"/>
      <c r="E22" s="651"/>
      <c r="F22" s="652"/>
    </row>
    <row r="23" spans="1:6" ht="14.25" x14ac:dyDescent="0.2">
      <c r="A23" s="2" t="s">
        <v>1</v>
      </c>
      <c r="B23" s="3" t="s">
        <v>2</v>
      </c>
      <c r="C23" s="2" t="s">
        <v>3</v>
      </c>
      <c r="D23" s="608" t="s">
        <v>4</v>
      </c>
      <c r="E23" s="653"/>
      <c r="F23" s="654"/>
    </row>
    <row r="24" spans="1:6" ht="15.75" customHeight="1" x14ac:dyDescent="0.25">
      <c r="A24" s="114" t="s">
        <v>42</v>
      </c>
      <c r="B24" s="199" t="s">
        <v>688</v>
      </c>
      <c r="C24" s="203" t="s">
        <v>43</v>
      </c>
      <c r="D24" s="115" t="s">
        <v>45</v>
      </c>
      <c r="E24" s="115"/>
      <c r="F24" s="116"/>
    </row>
    <row r="25" spans="1:6" ht="15.75" customHeight="1" x14ac:dyDescent="0.25">
      <c r="A25" s="117" t="s">
        <v>46</v>
      </c>
      <c r="B25" s="200">
        <v>1</v>
      </c>
      <c r="C25" s="18" t="s">
        <v>9</v>
      </c>
      <c r="D25" s="17" t="s">
        <v>519</v>
      </c>
      <c r="E25" s="118"/>
      <c r="F25" s="119"/>
    </row>
    <row r="26" spans="1:6" ht="15.75" customHeight="1" x14ac:dyDescent="0.25">
      <c r="A26" s="120" t="s">
        <v>46</v>
      </c>
      <c r="B26" s="200">
        <v>5</v>
      </c>
      <c r="C26" s="18" t="s">
        <v>39</v>
      </c>
      <c r="D26" s="118" t="s">
        <v>520</v>
      </c>
      <c r="E26" s="118"/>
      <c r="F26" s="119"/>
    </row>
    <row r="27" spans="1:6" ht="15.75" customHeight="1" x14ac:dyDescent="0.25">
      <c r="A27" s="120" t="s">
        <v>46</v>
      </c>
      <c r="B27" s="200">
        <v>12</v>
      </c>
      <c r="C27" s="18" t="s">
        <v>39</v>
      </c>
      <c r="D27" s="17" t="s">
        <v>521</v>
      </c>
      <c r="E27" s="118"/>
      <c r="F27" s="119"/>
    </row>
    <row r="28" spans="1:6" ht="15.75" customHeight="1" x14ac:dyDescent="0.25">
      <c r="A28" s="120" t="s">
        <v>46</v>
      </c>
      <c r="B28" s="200">
        <v>19</v>
      </c>
      <c r="C28" s="18" t="s">
        <v>39</v>
      </c>
      <c r="D28" s="122" t="s">
        <v>522</v>
      </c>
      <c r="E28" s="17"/>
      <c r="F28" s="119"/>
    </row>
    <row r="29" spans="1:6" s="525" customFormat="1" ht="15.75" customHeight="1" x14ac:dyDescent="0.25">
      <c r="A29" s="121" t="s">
        <v>46</v>
      </c>
      <c r="B29" s="201">
        <v>23</v>
      </c>
      <c r="C29" s="15" t="s">
        <v>24</v>
      </c>
      <c r="D29" s="523" t="s">
        <v>689</v>
      </c>
      <c r="E29" s="16"/>
      <c r="F29" s="524"/>
    </row>
    <row r="30" spans="1:6" ht="15.75" customHeight="1" x14ac:dyDescent="0.25">
      <c r="A30" s="123" t="s">
        <v>47</v>
      </c>
      <c r="B30" s="200">
        <v>15</v>
      </c>
      <c r="C30" s="18" t="s">
        <v>9</v>
      </c>
      <c r="D30" s="122" t="s">
        <v>363</v>
      </c>
      <c r="E30" s="17"/>
      <c r="F30" s="119"/>
    </row>
    <row r="31" spans="1:6" ht="15.75" customHeight="1" x14ac:dyDescent="0.25">
      <c r="A31" s="117" t="s">
        <v>47</v>
      </c>
      <c r="B31" s="200">
        <v>19</v>
      </c>
      <c r="C31" s="18" t="s">
        <v>9</v>
      </c>
      <c r="D31" s="17" t="s">
        <v>105</v>
      </c>
      <c r="E31" s="17"/>
      <c r="F31" s="119"/>
    </row>
    <row r="32" spans="1:6" s="242" customFormat="1" ht="15.75" customHeight="1" x14ac:dyDescent="0.25">
      <c r="A32" s="117" t="s">
        <v>47</v>
      </c>
      <c r="B32" s="200">
        <v>22</v>
      </c>
      <c r="C32" s="18" t="s">
        <v>9</v>
      </c>
      <c r="D32" s="17" t="s">
        <v>523</v>
      </c>
      <c r="E32" s="17"/>
      <c r="F32" s="119"/>
    </row>
    <row r="33" spans="1:6" ht="15.75" customHeight="1" x14ac:dyDescent="0.25">
      <c r="A33" s="117" t="s">
        <v>47</v>
      </c>
      <c r="B33" s="200">
        <v>24</v>
      </c>
      <c r="C33" s="18" t="s">
        <v>22</v>
      </c>
      <c r="D33" s="118" t="s">
        <v>350</v>
      </c>
      <c r="E33" s="118"/>
      <c r="F33" s="119"/>
    </row>
    <row r="34" spans="1:6" ht="15.75" customHeight="1" x14ac:dyDescent="0.25">
      <c r="A34" s="117" t="s">
        <v>47</v>
      </c>
      <c r="B34" s="200">
        <v>26</v>
      </c>
      <c r="C34" s="18" t="s">
        <v>39</v>
      </c>
      <c r="D34" s="118" t="s">
        <v>524</v>
      </c>
      <c r="E34" s="118"/>
      <c r="F34" s="119"/>
    </row>
    <row r="35" spans="1:6" s="242" customFormat="1" ht="15.75" customHeight="1" x14ac:dyDescent="0.25">
      <c r="A35" s="527" t="s">
        <v>48</v>
      </c>
      <c r="B35" s="201">
        <v>5</v>
      </c>
      <c r="C35" s="15" t="s">
        <v>9</v>
      </c>
      <c r="D35" s="526" t="s">
        <v>689</v>
      </c>
      <c r="E35" s="118"/>
      <c r="F35" s="119"/>
    </row>
    <row r="36" spans="1:6" ht="15.75" customHeight="1" x14ac:dyDescent="0.25">
      <c r="A36" s="117" t="s">
        <v>48</v>
      </c>
      <c r="B36" s="200">
        <v>9</v>
      </c>
      <c r="C36" s="18" t="s">
        <v>39</v>
      </c>
      <c r="D36" s="122" t="s">
        <v>525</v>
      </c>
      <c r="E36" s="118"/>
      <c r="F36" s="119"/>
    </row>
    <row r="37" spans="1:6" ht="15.75" customHeight="1" x14ac:dyDescent="0.25">
      <c r="A37" s="117" t="s">
        <v>48</v>
      </c>
      <c r="B37" s="200">
        <v>12</v>
      </c>
      <c r="C37" s="18" t="s">
        <v>39</v>
      </c>
      <c r="D37" s="528" t="s">
        <v>514</v>
      </c>
      <c r="E37" s="118"/>
      <c r="F37" s="119"/>
    </row>
    <row r="38" spans="1:6" ht="15.75" customHeight="1" x14ac:dyDescent="0.25">
      <c r="A38" s="117" t="s">
        <v>52</v>
      </c>
      <c r="B38" s="200">
        <v>7</v>
      </c>
      <c r="C38" s="18" t="s">
        <v>39</v>
      </c>
      <c r="D38" s="17" t="s">
        <v>526</v>
      </c>
      <c r="E38" s="118"/>
      <c r="F38" s="119"/>
    </row>
    <row r="39" spans="1:6" ht="15.75" customHeight="1" x14ac:dyDescent="0.25">
      <c r="A39" s="124" t="s">
        <v>52</v>
      </c>
      <c r="B39" s="202">
        <v>20</v>
      </c>
      <c r="C39" s="204" t="s">
        <v>24</v>
      </c>
      <c r="D39" s="126" t="s">
        <v>527</v>
      </c>
      <c r="E39" s="125"/>
      <c r="F39" s="127"/>
    </row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5">
    <mergeCell ref="A1:F1"/>
    <mergeCell ref="A2:F2"/>
    <mergeCell ref="D3:F3"/>
    <mergeCell ref="A22:F22"/>
    <mergeCell ref="D23:F23"/>
  </mergeCells>
  <pageMargins left="0.25" right="0.25" top="0.75" bottom="0.75" header="0.3" footer="0.3"/>
  <pageSetup scale="97" orientation="portrait" r:id="rId1"/>
  <headerFooter>
    <oddHeader>&amp;RRevised 10.19.2020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FCE0-A9C6-4D14-A829-5CC3D9C9FADF}">
  <sheetPr>
    <pageSetUpPr fitToPage="1"/>
  </sheetPr>
  <dimension ref="A1:G368"/>
  <sheetViews>
    <sheetView zoomScale="86" zoomScaleNormal="86" workbookViewId="0">
      <selection sqref="A1:F1"/>
    </sheetView>
  </sheetViews>
  <sheetFormatPr defaultColWidth="8" defaultRowHeight="15" x14ac:dyDescent="0.25"/>
  <cols>
    <col min="1" max="1" width="20.125" style="364" customWidth="1"/>
    <col min="2" max="2" width="7.125" style="368" customWidth="1"/>
    <col min="3" max="3" width="14.5" style="367" customWidth="1"/>
    <col min="4" max="4" width="9" style="366" customWidth="1"/>
    <col min="5" max="5" width="72.25" style="373" customWidth="1"/>
    <col min="6" max="6" width="7.75" style="365" customWidth="1"/>
    <col min="7" max="16384" width="8" style="364"/>
  </cols>
  <sheetData>
    <row r="1" spans="1:7" ht="18.75" x14ac:dyDescent="0.25">
      <c r="A1" s="655" t="s">
        <v>686</v>
      </c>
      <c r="B1" s="656"/>
      <c r="C1" s="656"/>
      <c r="D1" s="656"/>
      <c r="E1" s="656"/>
      <c r="F1" s="657"/>
      <c r="G1" s="408"/>
    </row>
    <row r="2" spans="1:7" s="372" customFormat="1" ht="15.75" x14ac:dyDescent="0.25">
      <c r="A2" s="409"/>
      <c r="B2" s="410"/>
      <c r="C2" s="411"/>
      <c r="D2" s="412"/>
      <c r="E2" s="413"/>
      <c r="F2" s="414"/>
    </row>
    <row r="3" spans="1:7" ht="15.75" x14ac:dyDescent="0.25">
      <c r="A3" s="415" t="s">
        <v>646</v>
      </c>
      <c r="B3" s="416"/>
      <c r="C3" s="416"/>
      <c r="D3" s="416"/>
      <c r="E3" s="417" t="s">
        <v>645</v>
      </c>
      <c r="F3" s="418"/>
    </row>
    <row r="4" spans="1:7" x14ac:dyDescent="0.25">
      <c r="A4" s="419"/>
      <c r="B4" s="420"/>
      <c r="C4" s="421"/>
      <c r="D4" s="422"/>
      <c r="E4" s="417" t="s">
        <v>644</v>
      </c>
      <c r="F4" s="418"/>
    </row>
    <row r="5" spans="1:7" x14ac:dyDescent="0.25">
      <c r="A5" s="419"/>
      <c r="B5" s="420"/>
      <c r="C5" s="421"/>
      <c r="D5" s="422"/>
      <c r="E5" s="417" t="s">
        <v>643</v>
      </c>
      <c r="F5" s="418"/>
    </row>
    <row r="6" spans="1:7" ht="4.5" customHeight="1" x14ac:dyDescent="0.25">
      <c r="A6" s="419"/>
      <c r="B6" s="420"/>
      <c r="C6" s="421"/>
      <c r="D6" s="422"/>
      <c r="E6" s="423"/>
      <c r="F6" s="424"/>
    </row>
    <row r="7" spans="1:7" ht="15.75" x14ac:dyDescent="0.25">
      <c r="A7" s="425" t="s">
        <v>2</v>
      </c>
      <c r="B7" s="426"/>
      <c r="C7" s="427"/>
      <c r="D7" s="428" t="s">
        <v>3</v>
      </c>
      <c r="E7" s="429" t="s">
        <v>4</v>
      </c>
      <c r="F7" s="430" t="s">
        <v>624</v>
      </c>
      <c r="G7" s="407"/>
    </row>
    <row r="8" spans="1:7" ht="15.75" x14ac:dyDescent="0.25">
      <c r="A8" s="431">
        <f>A12-7</f>
        <v>44074</v>
      </c>
      <c r="B8" s="432"/>
      <c r="C8" s="433"/>
      <c r="D8" s="434" t="str">
        <f t="shared" ref="D8:D19" si="0">CHOOSE(WEEKDAY(A8), "Su", "M", "T", "W", "Th", "F", "Sa")</f>
        <v>M</v>
      </c>
      <c r="E8" s="435" t="s">
        <v>352</v>
      </c>
      <c r="F8" s="436"/>
      <c r="G8" s="371"/>
    </row>
    <row r="9" spans="1:7" ht="15.75" x14ac:dyDescent="0.25">
      <c r="A9" s="431">
        <f>A8+4</f>
        <v>44078</v>
      </c>
      <c r="B9" s="432"/>
      <c r="C9" s="433"/>
      <c r="D9" s="434" t="str">
        <f t="shared" si="0"/>
        <v>F</v>
      </c>
      <c r="E9" s="435" t="s">
        <v>353</v>
      </c>
      <c r="F9" s="437" t="s">
        <v>397</v>
      </c>
      <c r="G9" s="371"/>
    </row>
    <row r="10" spans="1:7" ht="15.75" x14ac:dyDescent="0.25">
      <c r="A10" s="431">
        <f>A9</f>
        <v>44078</v>
      </c>
      <c r="B10" s="432"/>
      <c r="C10" s="433"/>
      <c r="D10" s="434" t="str">
        <f t="shared" si="0"/>
        <v>F</v>
      </c>
      <c r="E10" s="435" t="s">
        <v>354</v>
      </c>
      <c r="F10" s="437" t="s">
        <v>397</v>
      </c>
      <c r="G10" s="371"/>
    </row>
    <row r="11" spans="1:7" ht="15.75" x14ac:dyDescent="0.25">
      <c r="A11" s="431">
        <f>A10</f>
        <v>44078</v>
      </c>
      <c r="B11" s="432"/>
      <c r="C11" s="433"/>
      <c r="D11" s="434" t="str">
        <f t="shared" si="0"/>
        <v>F</v>
      </c>
      <c r="E11" s="435" t="s">
        <v>355</v>
      </c>
      <c r="F11" s="437" t="s">
        <v>400</v>
      </c>
      <c r="G11" s="371"/>
    </row>
    <row r="12" spans="1:7" ht="15.75" x14ac:dyDescent="0.25">
      <c r="A12" s="431">
        <v>44081</v>
      </c>
      <c r="B12" s="432"/>
      <c r="C12" s="433"/>
      <c r="D12" s="434" t="str">
        <f t="shared" si="0"/>
        <v>M</v>
      </c>
      <c r="E12" s="435" t="s">
        <v>356</v>
      </c>
      <c r="F12" s="436"/>
      <c r="G12" s="371"/>
    </row>
    <row r="13" spans="1:7" ht="15.75" x14ac:dyDescent="0.25">
      <c r="A13" s="431">
        <f>A12+7</f>
        <v>44088</v>
      </c>
      <c r="B13" s="432"/>
      <c r="C13" s="433"/>
      <c r="D13" s="434" t="str">
        <f t="shared" si="0"/>
        <v>M</v>
      </c>
      <c r="E13" s="435" t="s">
        <v>357</v>
      </c>
      <c r="F13" s="437" t="s">
        <v>397</v>
      </c>
      <c r="G13" s="371"/>
    </row>
    <row r="14" spans="1:7" ht="15.75" x14ac:dyDescent="0.25">
      <c r="A14" s="431">
        <f>A13</f>
        <v>44088</v>
      </c>
      <c r="B14" s="432"/>
      <c r="C14" s="433"/>
      <c r="D14" s="434" t="str">
        <f t="shared" si="0"/>
        <v>M</v>
      </c>
      <c r="E14" s="435" t="s">
        <v>358</v>
      </c>
      <c r="F14" s="437" t="s">
        <v>397</v>
      </c>
      <c r="G14" s="371"/>
    </row>
    <row r="15" spans="1:7" ht="15.75" x14ac:dyDescent="0.25">
      <c r="A15" s="431">
        <f>A14</f>
        <v>44088</v>
      </c>
      <c r="B15" s="432"/>
      <c r="C15" s="433"/>
      <c r="D15" s="434" t="str">
        <f t="shared" si="0"/>
        <v>M</v>
      </c>
      <c r="E15" s="435" t="s">
        <v>359</v>
      </c>
      <c r="F15" s="437" t="s">
        <v>400</v>
      </c>
      <c r="G15" s="371"/>
    </row>
    <row r="16" spans="1:7" ht="15.75" x14ac:dyDescent="0.25">
      <c r="A16" s="431">
        <f>A15+7</f>
        <v>44095</v>
      </c>
      <c r="B16" s="432"/>
      <c r="C16" s="433"/>
      <c r="D16" s="434" t="str">
        <f t="shared" si="0"/>
        <v>M</v>
      </c>
      <c r="E16" s="435" t="s">
        <v>360</v>
      </c>
      <c r="F16" s="437" t="s">
        <v>402</v>
      </c>
      <c r="G16" s="371"/>
    </row>
    <row r="17" spans="1:7" ht="30.75" x14ac:dyDescent="0.25">
      <c r="A17" s="431">
        <f>A16+14</f>
        <v>44109</v>
      </c>
      <c r="B17" s="432"/>
      <c r="C17" s="433"/>
      <c r="D17" s="434" t="str">
        <f t="shared" si="0"/>
        <v>M</v>
      </c>
      <c r="E17" s="435" t="s">
        <v>361</v>
      </c>
      <c r="F17" s="437" t="s">
        <v>404</v>
      </c>
      <c r="G17" s="371"/>
    </row>
    <row r="18" spans="1:7" ht="15.75" x14ac:dyDescent="0.25">
      <c r="A18" s="431">
        <f>A17</f>
        <v>44109</v>
      </c>
      <c r="B18" s="432"/>
      <c r="C18" s="433"/>
      <c r="D18" s="434" t="str">
        <f t="shared" si="0"/>
        <v>M</v>
      </c>
      <c r="E18" s="435" t="s">
        <v>362</v>
      </c>
      <c r="F18" s="436" t="s">
        <v>397</v>
      </c>
      <c r="G18" s="371"/>
    </row>
    <row r="19" spans="1:7" ht="15.75" x14ac:dyDescent="0.25">
      <c r="A19" s="431">
        <f>A8+(7*6)</f>
        <v>44116</v>
      </c>
      <c r="B19" s="432"/>
      <c r="C19" s="433"/>
      <c r="D19" s="434" t="str">
        <f t="shared" si="0"/>
        <v>M</v>
      </c>
      <c r="E19" s="435" t="s">
        <v>363</v>
      </c>
      <c r="F19" s="437" t="s">
        <v>402</v>
      </c>
      <c r="G19" s="371"/>
    </row>
    <row r="20" spans="1:7" ht="15.75" x14ac:dyDescent="0.25">
      <c r="A20" s="431">
        <f>A8+(7*6)</f>
        <v>44116</v>
      </c>
      <c r="B20" s="432" t="s">
        <v>623</v>
      </c>
      <c r="C20" s="433" t="s">
        <v>642</v>
      </c>
      <c r="D20" s="434" t="s">
        <v>43</v>
      </c>
      <c r="E20" s="435" t="s">
        <v>364</v>
      </c>
      <c r="F20" s="436"/>
      <c r="G20" s="371"/>
    </row>
    <row r="21" spans="1:7" ht="15.75" x14ac:dyDescent="0.25">
      <c r="A21" s="431">
        <v>44120</v>
      </c>
      <c r="B21" s="432"/>
      <c r="C21" s="433"/>
      <c r="D21" s="434" t="str">
        <f>CHOOSE(WEEKDAY(A21),"Su","M","T","W","Th","F","Sa")</f>
        <v>F</v>
      </c>
      <c r="E21" s="435" t="s">
        <v>365</v>
      </c>
      <c r="F21" s="437"/>
      <c r="G21" s="371"/>
    </row>
    <row r="22" spans="1:7" ht="15.75" x14ac:dyDescent="0.25">
      <c r="A22" s="431">
        <f>A8+(7*7)</f>
        <v>44123</v>
      </c>
      <c r="B22" s="432"/>
      <c r="C22" s="432"/>
      <c r="D22" s="434" t="str">
        <f>CHOOSE(WEEKDAY(A22),"Su","M","T","W","Th","F","Sa")</f>
        <v>M</v>
      </c>
      <c r="E22" s="435" t="s">
        <v>366</v>
      </c>
      <c r="F22" s="437"/>
      <c r="G22" s="371"/>
    </row>
    <row r="23" spans="1:7" ht="15.75" x14ac:dyDescent="0.25">
      <c r="A23" s="431">
        <f>A8+(7*7)</f>
        <v>44123</v>
      </c>
      <c r="B23" s="432"/>
      <c r="C23" s="433"/>
      <c r="D23" s="434" t="str">
        <f>CHOOSE(WEEKDAY(A23),"Su","M","T","W","Th","F","Sa")</f>
        <v>M</v>
      </c>
      <c r="E23" s="435" t="s">
        <v>367</v>
      </c>
      <c r="F23" s="437"/>
      <c r="G23" s="371"/>
    </row>
    <row r="24" spans="1:7" ht="15.75" x14ac:dyDescent="0.25">
      <c r="A24" s="431">
        <f>A23</f>
        <v>44123</v>
      </c>
      <c r="B24" s="432"/>
      <c r="C24" s="433"/>
      <c r="D24" s="434" t="str">
        <f>CHOOSE(WEEKDAY(A24),"Su","M","T","W","Th","F","Sa")</f>
        <v>M</v>
      </c>
      <c r="E24" s="435" t="s">
        <v>368</v>
      </c>
      <c r="F24" s="436"/>
      <c r="G24" s="371"/>
    </row>
    <row r="25" spans="1:7" ht="15.75" x14ac:dyDescent="0.25">
      <c r="A25" s="431">
        <f>A22+1</f>
        <v>44124</v>
      </c>
      <c r="B25" s="432" t="s">
        <v>623</v>
      </c>
      <c r="C25" s="433" t="s">
        <v>641</v>
      </c>
      <c r="D25" s="434" t="s">
        <v>410</v>
      </c>
      <c r="E25" s="435" t="s">
        <v>369</v>
      </c>
      <c r="F25" s="437"/>
      <c r="G25" s="371"/>
    </row>
    <row r="26" spans="1:7" ht="15.75" x14ac:dyDescent="0.25">
      <c r="A26" s="431">
        <f>A25+2</f>
        <v>44126</v>
      </c>
      <c r="B26" s="432" t="s">
        <v>623</v>
      </c>
      <c r="C26" s="433" t="s">
        <v>640</v>
      </c>
      <c r="D26" s="434" t="s">
        <v>430</v>
      </c>
      <c r="E26" s="435" t="s">
        <v>370</v>
      </c>
      <c r="F26" s="437"/>
      <c r="G26" s="371"/>
    </row>
    <row r="27" spans="1:7" ht="15.75" x14ac:dyDescent="0.25">
      <c r="A27" s="431">
        <f>A24+3</f>
        <v>44126</v>
      </c>
      <c r="B27" s="432"/>
      <c r="C27" s="433"/>
      <c r="D27" s="434" t="str">
        <f t="shared" ref="D27:D39" si="1">CHOOSE(WEEKDAY(A27),"Su","M","T","W","Th","F","Sa")</f>
        <v>Th</v>
      </c>
      <c r="E27" s="435" t="s">
        <v>371</v>
      </c>
      <c r="F27" s="437"/>
      <c r="G27" s="371"/>
    </row>
    <row r="28" spans="1:7" ht="15.75" x14ac:dyDescent="0.25">
      <c r="A28" s="431">
        <f>A8+(7*7)+4</f>
        <v>44127</v>
      </c>
      <c r="B28" s="432"/>
      <c r="C28" s="433"/>
      <c r="D28" s="434" t="str">
        <f t="shared" si="1"/>
        <v>F</v>
      </c>
      <c r="E28" s="435" t="s">
        <v>372</v>
      </c>
      <c r="F28" s="437"/>
      <c r="G28" s="371"/>
    </row>
    <row r="29" spans="1:7" ht="15.75" x14ac:dyDescent="0.25">
      <c r="A29" s="431">
        <f>A8+(7*8)</f>
        <v>44130</v>
      </c>
      <c r="B29" s="432"/>
      <c r="C29" s="433"/>
      <c r="D29" s="434" t="str">
        <f t="shared" si="1"/>
        <v>M</v>
      </c>
      <c r="E29" s="435" t="s">
        <v>373</v>
      </c>
      <c r="F29" s="437"/>
      <c r="G29" s="371"/>
    </row>
    <row r="30" spans="1:7" ht="15.75" x14ac:dyDescent="0.25">
      <c r="A30" s="431">
        <f>A8+(7*8)</f>
        <v>44130</v>
      </c>
      <c r="B30" s="432"/>
      <c r="C30" s="433"/>
      <c r="D30" s="434" t="str">
        <f t="shared" si="1"/>
        <v>M</v>
      </c>
      <c r="E30" s="435" t="s">
        <v>374</v>
      </c>
      <c r="F30" s="437"/>
      <c r="G30" s="371"/>
    </row>
    <row r="31" spans="1:7" ht="15.75" x14ac:dyDescent="0.25">
      <c r="A31" s="431">
        <f>A27+6</f>
        <v>44132</v>
      </c>
      <c r="B31" s="432"/>
      <c r="C31" s="433"/>
      <c r="D31" s="434" t="str">
        <f t="shared" si="1"/>
        <v>W</v>
      </c>
      <c r="E31" s="435" t="s">
        <v>375</v>
      </c>
      <c r="F31" s="437"/>
      <c r="G31" s="371"/>
    </row>
    <row r="32" spans="1:7" ht="15.75" x14ac:dyDescent="0.25">
      <c r="A32" s="431">
        <f>A30+7</f>
        <v>44137</v>
      </c>
      <c r="B32" s="432"/>
      <c r="C32" s="433"/>
      <c r="D32" s="434" t="str">
        <f t="shared" si="1"/>
        <v>M</v>
      </c>
      <c r="E32" s="435" t="s">
        <v>376</v>
      </c>
      <c r="F32" s="437" t="s">
        <v>397</v>
      </c>
      <c r="G32" s="371"/>
    </row>
    <row r="33" spans="1:7" ht="15.75" x14ac:dyDescent="0.25">
      <c r="A33" s="431">
        <f>A30+7</f>
        <v>44137</v>
      </c>
      <c r="B33" s="432"/>
      <c r="C33" s="433"/>
      <c r="D33" s="434" t="str">
        <f t="shared" si="1"/>
        <v>M</v>
      </c>
      <c r="E33" s="435" t="s">
        <v>377</v>
      </c>
      <c r="F33" s="437" t="s">
        <v>397</v>
      </c>
      <c r="G33" s="371"/>
    </row>
    <row r="34" spans="1:7" ht="15.75" x14ac:dyDescent="0.25">
      <c r="A34" s="431">
        <f>A30+7</f>
        <v>44137</v>
      </c>
      <c r="B34" s="432"/>
      <c r="C34" s="433"/>
      <c r="D34" s="434" t="str">
        <f t="shared" si="1"/>
        <v>M</v>
      </c>
      <c r="E34" s="435" t="s">
        <v>378</v>
      </c>
      <c r="F34" s="437" t="s">
        <v>400</v>
      </c>
      <c r="G34" s="371"/>
    </row>
    <row r="35" spans="1:7" ht="30.75" x14ac:dyDescent="0.25">
      <c r="A35" s="431">
        <f>A8+(7*10)</f>
        <v>44144</v>
      </c>
      <c r="B35" s="432"/>
      <c r="C35" s="433"/>
      <c r="D35" s="434" t="str">
        <f t="shared" si="1"/>
        <v>M</v>
      </c>
      <c r="E35" s="435" t="s">
        <v>379</v>
      </c>
      <c r="F35" s="437" t="s">
        <v>404</v>
      </c>
      <c r="G35" s="371"/>
    </row>
    <row r="36" spans="1:7" ht="15.75" x14ac:dyDescent="0.25">
      <c r="A36" s="431">
        <f>A8+(7*10)</f>
        <v>44144</v>
      </c>
      <c r="B36" s="432"/>
      <c r="C36" s="433"/>
      <c r="D36" s="434" t="str">
        <f t="shared" si="1"/>
        <v>M</v>
      </c>
      <c r="E36" s="435" t="s">
        <v>380</v>
      </c>
      <c r="F36" s="436" t="s">
        <v>397</v>
      </c>
      <c r="G36" s="371"/>
    </row>
    <row r="37" spans="1:7" ht="15.75" x14ac:dyDescent="0.25">
      <c r="A37" s="431">
        <f>A30+(7*2)+4</f>
        <v>44148</v>
      </c>
      <c r="B37" s="432"/>
      <c r="C37" s="433"/>
      <c r="D37" s="434" t="str">
        <f t="shared" si="1"/>
        <v>F</v>
      </c>
      <c r="E37" s="435" t="s">
        <v>381</v>
      </c>
      <c r="F37" s="437" t="s">
        <v>402</v>
      </c>
      <c r="G37" s="371"/>
    </row>
    <row r="38" spans="1:7" ht="30.75" x14ac:dyDescent="0.25">
      <c r="A38" s="431">
        <f>A41-5</f>
        <v>44155</v>
      </c>
      <c r="B38" s="432"/>
      <c r="C38" s="433"/>
      <c r="D38" s="434" t="str">
        <f t="shared" si="1"/>
        <v>F</v>
      </c>
      <c r="E38" s="435" t="s">
        <v>383</v>
      </c>
      <c r="F38" s="437" t="s">
        <v>404</v>
      </c>
      <c r="G38" s="371"/>
    </row>
    <row r="39" spans="1:7" ht="15.75" x14ac:dyDescent="0.25">
      <c r="A39" s="431">
        <f>A41-5</f>
        <v>44155</v>
      </c>
      <c r="B39" s="432"/>
      <c r="C39" s="433"/>
      <c r="D39" s="434" t="str">
        <f t="shared" si="1"/>
        <v>F</v>
      </c>
      <c r="E39" s="435" t="s">
        <v>384</v>
      </c>
      <c r="F39" s="436" t="s">
        <v>397</v>
      </c>
      <c r="G39" s="371"/>
    </row>
    <row r="40" spans="1:7" ht="15.75" x14ac:dyDescent="0.25">
      <c r="A40" s="431">
        <f>A41-2</f>
        <v>44158</v>
      </c>
      <c r="B40" s="432" t="s">
        <v>623</v>
      </c>
      <c r="C40" s="438">
        <f>A40+(2*7)+6</f>
        <v>44178</v>
      </c>
      <c r="D40" s="434" t="s">
        <v>320</v>
      </c>
      <c r="E40" s="435" t="s">
        <v>385</v>
      </c>
      <c r="F40" s="437"/>
      <c r="G40" s="371"/>
    </row>
    <row r="41" spans="1:7" ht="15.75" x14ac:dyDescent="0.25">
      <c r="A41" s="431">
        <v>44160</v>
      </c>
      <c r="B41" s="432" t="s">
        <v>623</v>
      </c>
      <c r="C41" s="433" t="s">
        <v>639</v>
      </c>
      <c r="D41" s="434" t="s">
        <v>36</v>
      </c>
      <c r="E41" s="435" t="s">
        <v>386</v>
      </c>
      <c r="F41" s="437"/>
      <c r="G41" s="371"/>
    </row>
    <row r="42" spans="1:7" ht="15.75" x14ac:dyDescent="0.25">
      <c r="A42" s="439">
        <v>44165</v>
      </c>
      <c r="B42" s="440" t="s">
        <v>623</v>
      </c>
      <c r="C42" s="441" t="s">
        <v>638</v>
      </c>
      <c r="D42" s="442" t="s">
        <v>43</v>
      </c>
      <c r="E42" s="443" t="s">
        <v>382</v>
      </c>
      <c r="F42" s="436"/>
      <c r="G42" s="371"/>
    </row>
    <row r="43" spans="1:7" ht="15.75" x14ac:dyDescent="0.25">
      <c r="A43" s="431">
        <f>A8+(14*7)+4</f>
        <v>44176</v>
      </c>
      <c r="B43" s="432"/>
      <c r="C43" s="433"/>
      <c r="D43" s="434" t="str">
        <f>CHOOSE(WEEKDAY(A43),"Su","M","T","W","Th","F","Sa")</f>
        <v>F</v>
      </c>
      <c r="E43" s="435" t="s">
        <v>387</v>
      </c>
      <c r="F43" s="437"/>
      <c r="G43" s="371"/>
    </row>
    <row r="44" spans="1:7" ht="15.75" x14ac:dyDescent="0.25">
      <c r="A44" s="431">
        <f>A8+(7*14)+4</f>
        <v>44176</v>
      </c>
      <c r="B44" s="432"/>
      <c r="C44" s="433"/>
      <c r="D44" s="434" t="str">
        <f>CHOOSE(WEEKDAY(A44),"Su","M","T","W","Th","F","Sa")</f>
        <v>F</v>
      </c>
      <c r="E44" s="435" t="s">
        <v>388</v>
      </c>
      <c r="F44" s="437"/>
      <c r="G44" s="371"/>
    </row>
    <row r="45" spans="1:7" ht="15.75" x14ac:dyDescent="0.25">
      <c r="A45" s="431">
        <f>A44+1</f>
        <v>44177</v>
      </c>
      <c r="B45" s="432" t="s">
        <v>623</v>
      </c>
      <c r="C45" s="433" t="s">
        <v>637</v>
      </c>
      <c r="D45" s="434" t="s">
        <v>429</v>
      </c>
      <c r="E45" s="435" t="s">
        <v>389</v>
      </c>
      <c r="F45" s="436"/>
      <c r="G45" s="371"/>
    </row>
    <row r="46" spans="1:7" ht="15.75" x14ac:dyDescent="0.25">
      <c r="A46" s="431">
        <f>A44+3</f>
        <v>44179</v>
      </c>
      <c r="B46" s="432" t="s">
        <v>623</v>
      </c>
      <c r="C46" s="433" t="s">
        <v>636</v>
      </c>
      <c r="D46" s="434" t="s">
        <v>87</v>
      </c>
      <c r="E46" s="435" t="s">
        <v>390</v>
      </c>
      <c r="F46" s="437"/>
      <c r="G46" s="371"/>
    </row>
    <row r="47" spans="1:7" ht="15.75" x14ac:dyDescent="0.25">
      <c r="A47" s="431">
        <f>C46+1</f>
        <v>44181</v>
      </c>
      <c r="B47" s="432"/>
      <c r="C47" s="433"/>
      <c r="D47" s="434" t="str">
        <f>CHOOSE(WEEKDAY(A47),"Su","M","T","W","Th","F","Sa")</f>
        <v>W</v>
      </c>
      <c r="E47" s="435" t="s">
        <v>391</v>
      </c>
      <c r="F47" s="437"/>
      <c r="G47" s="371"/>
    </row>
    <row r="48" spans="1:7" ht="15.75" x14ac:dyDescent="0.25">
      <c r="A48" s="431">
        <f>A47+1</f>
        <v>44182</v>
      </c>
      <c r="B48" s="432" t="s">
        <v>623</v>
      </c>
      <c r="C48" s="433" t="s">
        <v>635</v>
      </c>
      <c r="D48" s="434" t="s">
        <v>430</v>
      </c>
      <c r="E48" s="435" t="s">
        <v>390</v>
      </c>
      <c r="F48" s="437"/>
      <c r="G48" s="371"/>
    </row>
    <row r="49" spans="1:7" ht="15.75" x14ac:dyDescent="0.25">
      <c r="A49" s="431">
        <f>C48+1</f>
        <v>44184</v>
      </c>
      <c r="B49" s="432"/>
      <c r="C49" s="433"/>
      <c r="D49" s="434" t="str">
        <f>CHOOSE(WEEKDAY(A49),"Su","M","T","W","Th","F","Sa")</f>
        <v>Sa</v>
      </c>
      <c r="E49" s="435" t="s">
        <v>391</v>
      </c>
      <c r="F49" s="437"/>
      <c r="G49" s="371"/>
    </row>
    <row r="50" spans="1:7" ht="15.75" x14ac:dyDescent="0.25">
      <c r="A50" s="431">
        <f>A49+1</f>
        <v>44185</v>
      </c>
      <c r="B50" s="432"/>
      <c r="C50" s="433"/>
      <c r="D50" s="434" t="str">
        <f>CHOOSE(WEEKDAY(A50),"Su","M","T","W","Th","F","Sa")</f>
        <v>Su</v>
      </c>
      <c r="E50" s="435" t="s">
        <v>392</v>
      </c>
      <c r="F50" s="437"/>
      <c r="G50" s="371"/>
    </row>
    <row r="51" spans="1:7" ht="15.75" x14ac:dyDescent="0.25">
      <c r="A51" s="431">
        <f>A50+1</f>
        <v>44186</v>
      </c>
      <c r="B51" s="432"/>
      <c r="C51" s="433"/>
      <c r="D51" s="434" t="str">
        <f>CHOOSE(WEEKDAY(A51),"Su","M","T","W","Th","F","Sa")</f>
        <v>M</v>
      </c>
      <c r="E51" s="435" t="s">
        <v>393</v>
      </c>
      <c r="F51" s="437"/>
      <c r="G51" s="371"/>
    </row>
    <row r="52" spans="1:7" ht="15.75" x14ac:dyDescent="0.25">
      <c r="A52" s="431">
        <f>A51+2</f>
        <v>44188</v>
      </c>
      <c r="B52" s="432"/>
      <c r="C52" s="433"/>
      <c r="D52" s="434" t="str">
        <f>CHOOSE(WEEKDAY(A52),"Su","M","T","W","Th","F","Sa")</f>
        <v>W</v>
      </c>
      <c r="E52" s="435" t="s">
        <v>394</v>
      </c>
      <c r="F52" s="437"/>
      <c r="G52" s="371"/>
    </row>
    <row r="53" spans="1:7" ht="15.75" x14ac:dyDescent="0.25">
      <c r="A53" s="444"/>
      <c r="B53" s="445"/>
      <c r="C53" s="446"/>
      <c r="D53" s="447"/>
      <c r="E53" s="448"/>
      <c r="F53" s="437"/>
      <c r="G53" s="371"/>
    </row>
    <row r="54" spans="1:7" ht="15.75" x14ac:dyDescent="0.25">
      <c r="A54" s="449" t="s">
        <v>634</v>
      </c>
      <c r="B54" s="445"/>
      <c r="C54" s="446"/>
      <c r="D54" s="447"/>
      <c r="E54" s="450" t="s">
        <v>647</v>
      </c>
      <c r="F54" s="436"/>
      <c r="G54" s="371"/>
    </row>
    <row r="55" spans="1:7" ht="15.75" x14ac:dyDescent="0.25">
      <c r="A55" s="444"/>
      <c r="B55" s="445"/>
      <c r="C55" s="451"/>
      <c r="D55" s="447"/>
      <c r="E55" s="450" t="s">
        <v>648</v>
      </c>
      <c r="F55" s="436"/>
      <c r="G55" s="371"/>
    </row>
    <row r="56" spans="1:7" ht="15.75" x14ac:dyDescent="0.25">
      <c r="A56" s="444"/>
      <c r="B56" s="445"/>
      <c r="C56" s="451"/>
      <c r="D56" s="447"/>
      <c r="E56" s="450" t="s">
        <v>649</v>
      </c>
      <c r="F56" s="436"/>
      <c r="G56" s="371"/>
    </row>
    <row r="57" spans="1:7" ht="3.75" customHeight="1" x14ac:dyDescent="0.25">
      <c r="A57" s="444"/>
      <c r="B57" s="445"/>
      <c r="C57" s="451"/>
      <c r="D57" s="447"/>
      <c r="E57" s="448"/>
      <c r="F57" s="436"/>
      <c r="G57" s="371"/>
    </row>
    <row r="58" spans="1:7" s="406" customFormat="1" ht="15.75" x14ac:dyDescent="0.25">
      <c r="A58" s="425" t="s">
        <v>2</v>
      </c>
      <c r="B58" s="426"/>
      <c r="C58" s="427"/>
      <c r="D58" s="428" t="s">
        <v>3</v>
      </c>
      <c r="E58" s="429" t="s">
        <v>4</v>
      </c>
      <c r="F58" s="430" t="s">
        <v>624</v>
      </c>
      <c r="G58" s="405"/>
    </row>
    <row r="59" spans="1:7" ht="15.75" x14ac:dyDescent="0.25">
      <c r="A59" s="452">
        <v>44228</v>
      </c>
      <c r="B59" s="453"/>
      <c r="C59" s="454"/>
      <c r="D59" s="455" t="str">
        <f t="shared" ref="D59:D70" si="2">CHOOSE(WEEKDAY(A59),"Su","M","T","W","Th","F","Sa")</f>
        <v>M</v>
      </c>
      <c r="E59" s="435" t="s">
        <v>395</v>
      </c>
      <c r="F59" s="437"/>
      <c r="G59" s="371"/>
    </row>
    <row r="60" spans="1:7" ht="15.75" x14ac:dyDescent="0.25">
      <c r="A60" s="452">
        <f>A59+4</f>
        <v>44232</v>
      </c>
      <c r="B60" s="456"/>
      <c r="C60" s="454"/>
      <c r="D60" s="455" t="str">
        <f t="shared" si="2"/>
        <v>F</v>
      </c>
      <c r="E60" s="435" t="s">
        <v>396</v>
      </c>
      <c r="F60" s="437" t="s">
        <v>397</v>
      </c>
      <c r="G60" s="371"/>
    </row>
    <row r="61" spans="1:7" ht="15.75" x14ac:dyDescent="0.25">
      <c r="A61" s="452">
        <f>A60</f>
        <v>44232</v>
      </c>
      <c r="B61" s="456"/>
      <c r="C61" s="454"/>
      <c r="D61" s="455" t="str">
        <f t="shared" si="2"/>
        <v>F</v>
      </c>
      <c r="E61" s="435" t="s">
        <v>398</v>
      </c>
      <c r="F61" s="437" t="s">
        <v>397</v>
      </c>
      <c r="G61" s="371"/>
    </row>
    <row r="62" spans="1:7" ht="15.75" x14ac:dyDescent="0.25">
      <c r="A62" s="452">
        <f>A60</f>
        <v>44232</v>
      </c>
      <c r="B62" s="456"/>
      <c r="C62" s="454"/>
      <c r="D62" s="455" t="str">
        <f t="shared" si="2"/>
        <v>F</v>
      </c>
      <c r="E62" s="435" t="s">
        <v>399</v>
      </c>
      <c r="F62" s="437" t="s">
        <v>400</v>
      </c>
      <c r="G62" s="371"/>
    </row>
    <row r="63" spans="1:7" ht="15.75" x14ac:dyDescent="0.25">
      <c r="A63" s="452">
        <f>A59+11</f>
        <v>44239</v>
      </c>
      <c r="B63" s="456"/>
      <c r="C63" s="454"/>
      <c r="D63" s="455" t="str">
        <f t="shared" si="2"/>
        <v>F</v>
      </c>
      <c r="E63" s="435" t="s">
        <v>357</v>
      </c>
      <c r="F63" s="437" t="s">
        <v>397</v>
      </c>
      <c r="G63" s="371"/>
    </row>
    <row r="64" spans="1:7" ht="15.75" x14ac:dyDescent="0.25">
      <c r="A64" s="452">
        <f>A63</f>
        <v>44239</v>
      </c>
      <c r="B64" s="456"/>
      <c r="C64" s="454"/>
      <c r="D64" s="455" t="str">
        <f t="shared" si="2"/>
        <v>F</v>
      </c>
      <c r="E64" s="435" t="s">
        <v>358</v>
      </c>
      <c r="F64" s="437" t="s">
        <v>397</v>
      </c>
      <c r="G64" s="371"/>
    </row>
    <row r="65" spans="1:7" ht="15.75" x14ac:dyDescent="0.25">
      <c r="A65" s="452">
        <f>A63</f>
        <v>44239</v>
      </c>
      <c r="B65" s="456"/>
      <c r="C65" s="454"/>
      <c r="D65" s="455" t="str">
        <f t="shared" si="2"/>
        <v>F</v>
      </c>
      <c r="E65" s="435" t="s">
        <v>359</v>
      </c>
      <c r="F65" s="437" t="s">
        <v>400</v>
      </c>
      <c r="G65" s="371"/>
    </row>
    <row r="66" spans="1:7" ht="15.75" x14ac:dyDescent="0.25">
      <c r="A66" s="452">
        <f>A64+7</f>
        <v>44246</v>
      </c>
      <c r="B66" s="456"/>
      <c r="C66" s="454"/>
      <c r="D66" s="455" t="str">
        <f t="shared" si="2"/>
        <v>F</v>
      </c>
      <c r="E66" s="435" t="s">
        <v>401</v>
      </c>
      <c r="F66" s="437" t="s">
        <v>402</v>
      </c>
      <c r="G66" s="371"/>
    </row>
    <row r="67" spans="1:7" ht="15.75" x14ac:dyDescent="0.25">
      <c r="A67" s="439">
        <v>44250</v>
      </c>
      <c r="B67" s="457"/>
      <c r="C67" s="458"/>
      <c r="D67" s="442" t="str">
        <f t="shared" si="2"/>
        <v>T</v>
      </c>
      <c r="E67" s="443" t="s">
        <v>631</v>
      </c>
      <c r="F67" s="437"/>
      <c r="G67" s="371"/>
    </row>
    <row r="68" spans="1:7" ht="30.75" x14ac:dyDescent="0.25">
      <c r="A68" s="452">
        <f>14+A67</f>
        <v>44264</v>
      </c>
      <c r="B68" s="445"/>
      <c r="C68" s="459"/>
      <c r="D68" s="455" t="str">
        <f t="shared" si="2"/>
        <v>T</v>
      </c>
      <c r="E68" s="435" t="s">
        <v>403</v>
      </c>
      <c r="F68" s="437" t="s">
        <v>404</v>
      </c>
      <c r="G68" s="371"/>
    </row>
    <row r="69" spans="1:7" ht="15.75" x14ac:dyDescent="0.25">
      <c r="A69" s="452">
        <f>A68</f>
        <v>44264</v>
      </c>
      <c r="B69" s="445"/>
      <c r="C69" s="459"/>
      <c r="D69" s="455" t="str">
        <f t="shared" si="2"/>
        <v>T</v>
      </c>
      <c r="E69" s="435" t="s">
        <v>405</v>
      </c>
      <c r="F69" s="437" t="s">
        <v>397</v>
      </c>
      <c r="G69" s="371"/>
    </row>
    <row r="70" spans="1:7" ht="15.75" x14ac:dyDescent="0.25">
      <c r="A70" s="452">
        <f>A59+(7*6)</f>
        <v>44270</v>
      </c>
      <c r="B70" s="445"/>
      <c r="C70" s="459"/>
      <c r="D70" s="455" t="str">
        <f t="shared" si="2"/>
        <v>M</v>
      </c>
      <c r="E70" s="435" t="s">
        <v>363</v>
      </c>
      <c r="F70" s="437" t="s">
        <v>402</v>
      </c>
      <c r="G70" s="371"/>
    </row>
    <row r="71" spans="1:7" ht="15.75" x14ac:dyDescent="0.25">
      <c r="A71" s="452">
        <f>A70</f>
        <v>44270</v>
      </c>
      <c r="B71" s="445" t="s">
        <v>623</v>
      </c>
      <c r="C71" s="454">
        <f>A72</f>
        <v>44272</v>
      </c>
      <c r="D71" s="455" t="s">
        <v>633</v>
      </c>
      <c r="E71" s="435" t="s">
        <v>406</v>
      </c>
      <c r="F71" s="437"/>
      <c r="G71" s="371"/>
    </row>
    <row r="72" spans="1:7" ht="15.75" x14ac:dyDescent="0.25">
      <c r="A72" s="452">
        <v>44272</v>
      </c>
      <c r="B72" s="445"/>
      <c r="C72" s="459"/>
      <c r="D72" s="455" t="str">
        <f>CHOOSE(WEEKDAY(A72),"Su","M","T","W","Th","F","Sa")</f>
        <v>W</v>
      </c>
      <c r="E72" s="435" t="s">
        <v>407</v>
      </c>
      <c r="F72" s="437"/>
      <c r="G72" s="371"/>
    </row>
    <row r="73" spans="1:7" ht="15.75" x14ac:dyDescent="0.25">
      <c r="A73" s="452">
        <f>A72</f>
        <v>44272</v>
      </c>
      <c r="B73" s="445"/>
      <c r="C73" s="459"/>
      <c r="D73" s="455" t="str">
        <f>CHOOSE(WEEKDAY(A73),"Su","M","T","W","Th","F","Sa")</f>
        <v>W</v>
      </c>
      <c r="E73" s="435" t="s">
        <v>408</v>
      </c>
      <c r="F73" s="437"/>
      <c r="G73" s="371"/>
    </row>
    <row r="74" spans="1:7" ht="15.75" x14ac:dyDescent="0.25">
      <c r="A74" s="452">
        <f>A75</f>
        <v>44273</v>
      </c>
      <c r="B74" s="445"/>
      <c r="C74" s="454"/>
      <c r="D74" s="455" t="str">
        <f>CHOOSE(WEEKDAY(A74),"Su","M","T","W","Th","F","Sa")</f>
        <v>Th</v>
      </c>
      <c r="E74" s="435" t="s">
        <v>411</v>
      </c>
      <c r="F74" s="437"/>
      <c r="G74" s="371"/>
    </row>
    <row r="75" spans="1:7" ht="15.75" x14ac:dyDescent="0.25">
      <c r="A75" s="452">
        <f>A73+1</f>
        <v>44273</v>
      </c>
      <c r="B75" s="445" t="s">
        <v>623</v>
      </c>
      <c r="C75" s="454">
        <v>43909</v>
      </c>
      <c r="D75" s="455" t="s">
        <v>430</v>
      </c>
      <c r="E75" s="435" t="s">
        <v>409</v>
      </c>
      <c r="F75" s="437"/>
      <c r="G75" s="371"/>
    </row>
    <row r="76" spans="1:7" ht="15.75" x14ac:dyDescent="0.25">
      <c r="A76" s="452">
        <v>44274</v>
      </c>
      <c r="B76" s="445"/>
      <c r="C76" s="459"/>
      <c r="D76" s="455" t="str">
        <f t="shared" ref="D76:D85" si="3">CHOOSE(WEEKDAY(A76),"Su","M","T","W","Th","F","Sa")</f>
        <v>F</v>
      </c>
      <c r="E76" s="435" t="s">
        <v>412</v>
      </c>
      <c r="F76" s="437"/>
      <c r="G76" s="371"/>
    </row>
    <row r="77" spans="1:7" ht="31.5" x14ac:dyDescent="0.25">
      <c r="A77" s="439">
        <v>44274</v>
      </c>
      <c r="B77" s="457"/>
      <c r="C77" s="458"/>
      <c r="D77" s="442" t="str">
        <f t="shared" si="3"/>
        <v>F</v>
      </c>
      <c r="E77" s="443" t="s">
        <v>413</v>
      </c>
      <c r="F77" s="437"/>
      <c r="G77" s="371"/>
    </row>
    <row r="78" spans="1:7" ht="15.75" x14ac:dyDescent="0.25">
      <c r="A78" s="452">
        <v>44277</v>
      </c>
      <c r="B78" s="445"/>
      <c r="C78" s="459"/>
      <c r="D78" s="455" t="str">
        <f t="shared" si="3"/>
        <v>M</v>
      </c>
      <c r="E78" s="435" t="s">
        <v>373</v>
      </c>
      <c r="F78" s="437"/>
      <c r="G78" s="371"/>
    </row>
    <row r="79" spans="1:7" ht="15.75" x14ac:dyDescent="0.25">
      <c r="A79" s="452">
        <f>A78</f>
        <v>44277</v>
      </c>
      <c r="B79" s="445"/>
      <c r="C79" s="459"/>
      <c r="D79" s="455" t="str">
        <f t="shared" si="3"/>
        <v>M</v>
      </c>
      <c r="E79" s="435" t="s">
        <v>415</v>
      </c>
      <c r="F79" s="437"/>
      <c r="G79" s="371"/>
    </row>
    <row r="80" spans="1:7" ht="15.75" x14ac:dyDescent="0.25">
      <c r="A80" s="452">
        <f>A78+2</f>
        <v>44279</v>
      </c>
      <c r="B80" s="445"/>
      <c r="C80" s="459"/>
      <c r="D80" s="455" t="str">
        <f t="shared" si="3"/>
        <v>W</v>
      </c>
      <c r="E80" s="435" t="s">
        <v>414</v>
      </c>
      <c r="F80" s="437"/>
      <c r="G80" s="371"/>
    </row>
    <row r="81" spans="1:7" ht="15.75" x14ac:dyDescent="0.25">
      <c r="A81" s="452">
        <f>A80</f>
        <v>44279</v>
      </c>
      <c r="B81" s="445"/>
      <c r="C81" s="459"/>
      <c r="D81" s="455" t="str">
        <f t="shared" si="3"/>
        <v>W</v>
      </c>
      <c r="E81" s="435" t="s">
        <v>632</v>
      </c>
      <c r="F81" s="437"/>
      <c r="G81" s="371"/>
    </row>
    <row r="82" spans="1:7" ht="15.75" x14ac:dyDescent="0.25">
      <c r="A82" s="452">
        <f>A79+4</f>
        <v>44281</v>
      </c>
      <c r="B82" s="445"/>
      <c r="C82" s="459"/>
      <c r="D82" s="455" t="str">
        <f t="shared" si="3"/>
        <v>F</v>
      </c>
      <c r="E82" s="435" t="s">
        <v>416</v>
      </c>
      <c r="F82" s="437" t="s">
        <v>397</v>
      </c>
      <c r="G82" s="371"/>
    </row>
    <row r="83" spans="1:7" ht="15.75" x14ac:dyDescent="0.25">
      <c r="A83" s="452">
        <f>A82</f>
        <v>44281</v>
      </c>
      <c r="B83" s="445"/>
      <c r="C83" s="459"/>
      <c r="D83" s="455" t="str">
        <f t="shared" si="3"/>
        <v>F</v>
      </c>
      <c r="E83" s="435" t="s">
        <v>417</v>
      </c>
      <c r="F83" s="437" t="s">
        <v>397</v>
      </c>
      <c r="G83" s="371"/>
    </row>
    <row r="84" spans="1:7" ht="15.75" x14ac:dyDescent="0.25">
      <c r="A84" s="452">
        <f>A83</f>
        <v>44281</v>
      </c>
      <c r="B84" s="445"/>
      <c r="C84" s="459"/>
      <c r="D84" s="455" t="str">
        <f t="shared" si="3"/>
        <v>F</v>
      </c>
      <c r="E84" s="435" t="s">
        <v>418</v>
      </c>
      <c r="F84" s="437" t="s">
        <v>400</v>
      </c>
      <c r="G84" s="371"/>
    </row>
    <row r="85" spans="1:7" ht="15.75" x14ac:dyDescent="0.25">
      <c r="A85" s="439">
        <v>44291</v>
      </c>
      <c r="B85" s="457"/>
      <c r="C85" s="458"/>
      <c r="D85" s="442" t="str">
        <f t="shared" si="3"/>
        <v>M</v>
      </c>
      <c r="E85" s="443" t="s">
        <v>631</v>
      </c>
      <c r="F85" s="437"/>
      <c r="G85" s="371"/>
    </row>
    <row r="86" spans="1:7" ht="15.75" x14ac:dyDescent="0.25">
      <c r="A86" s="452">
        <v>44295</v>
      </c>
      <c r="B86" s="456"/>
      <c r="C86" s="454"/>
      <c r="D86" s="455" t="s">
        <v>39</v>
      </c>
      <c r="E86" s="460" t="s">
        <v>420</v>
      </c>
      <c r="F86" s="461" t="s">
        <v>402</v>
      </c>
      <c r="G86" s="371"/>
    </row>
    <row r="87" spans="1:7" ht="15.75" x14ac:dyDescent="0.25">
      <c r="A87" s="452">
        <f>A59+(7*10)</f>
        <v>44298</v>
      </c>
      <c r="B87" s="445"/>
      <c r="C87" s="459"/>
      <c r="D87" s="455" t="str">
        <f>CHOOSE(WEEKDAY(A87),"Su","M","T","W","Th","F","Sa")</f>
        <v>M</v>
      </c>
      <c r="E87" s="435" t="s">
        <v>419</v>
      </c>
      <c r="F87" s="437" t="s">
        <v>397</v>
      </c>
      <c r="G87" s="371"/>
    </row>
    <row r="88" spans="1:7" ht="30.75" x14ac:dyDescent="0.25">
      <c r="A88" s="452">
        <f>A59+(7*10)</f>
        <v>44298</v>
      </c>
      <c r="B88" s="445"/>
      <c r="C88" s="459"/>
      <c r="D88" s="455" t="str">
        <f>CHOOSE(WEEKDAY(A88),"Su","M","T","W","Th","F","Sa")</f>
        <v>M</v>
      </c>
      <c r="E88" s="435" t="s">
        <v>379</v>
      </c>
      <c r="F88" s="437" t="s">
        <v>404</v>
      </c>
      <c r="G88" s="371"/>
    </row>
    <row r="89" spans="1:7" ht="15.75" x14ac:dyDescent="0.25">
      <c r="A89" s="431">
        <f>A90-1</f>
        <v>44301</v>
      </c>
      <c r="B89" s="445"/>
      <c r="C89" s="459"/>
      <c r="D89" s="434" t="str">
        <f>CHOOSE(WEEKDAY(A89),"Su","M","T","W","Th","F","Sa")</f>
        <v>Th</v>
      </c>
      <c r="E89" s="435" t="s">
        <v>421</v>
      </c>
      <c r="F89" s="437"/>
      <c r="G89" s="371"/>
    </row>
    <row r="90" spans="1:7" ht="15.75" x14ac:dyDescent="0.25">
      <c r="A90" s="431">
        <v>44302</v>
      </c>
      <c r="B90" s="445" t="s">
        <v>623</v>
      </c>
      <c r="C90" s="459">
        <f>A90+1</f>
        <v>44303</v>
      </c>
      <c r="D90" s="434" t="s">
        <v>422</v>
      </c>
      <c r="E90" s="435" t="s">
        <v>423</v>
      </c>
      <c r="F90" s="437"/>
      <c r="G90" s="371"/>
    </row>
    <row r="91" spans="1:7" ht="15.75" x14ac:dyDescent="0.25">
      <c r="A91" s="431">
        <v>44305</v>
      </c>
      <c r="B91" s="445" t="s">
        <v>623</v>
      </c>
      <c r="C91" s="459">
        <v>44309</v>
      </c>
      <c r="D91" s="434" t="s">
        <v>43</v>
      </c>
      <c r="E91" s="435" t="s">
        <v>326</v>
      </c>
      <c r="F91" s="437"/>
      <c r="G91" s="371"/>
    </row>
    <row r="92" spans="1:7" ht="30.75" x14ac:dyDescent="0.25">
      <c r="A92" s="452">
        <f>A79+(4*7)+4</f>
        <v>44309</v>
      </c>
      <c r="B92" s="445"/>
      <c r="C92" s="459"/>
      <c r="D92" s="455" t="str">
        <f>CHOOSE(WEEKDAY(A92),"Su","M","T","W","Th","F","Sa")</f>
        <v>F</v>
      </c>
      <c r="E92" s="435" t="s">
        <v>425</v>
      </c>
      <c r="F92" s="437" t="s">
        <v>404</v>
      </c>
      <c r="G92" s="371"/>
    </row>
    <row r="93" spans="1:7" ht="15.75" x14ac:dyDescent="0.25">
      <c r="A93" s="452">
        <f>A92</f>
        <v>44309</v>
      </c>
      <c r="B93" s="445"/>
      <c r="C93" s="459"/>
      <c r="D93" s="455" t="str">
        <f>CHOOSE(WEEKDAY(A93),"Su","M","T","W","Th","F","Sa")</f>
        <v>F</v>
      </c>
      <c r="E93" s="435" t="s">
        <v>426</v>
      </c>
      <c r="F93" s="437" t="s">
        <v>397</v>
      </c>
      <c r="G93" s="371"/>
    </row>
    <row r="94" spans="1:7" ht="15.75" x14ac:dyDescent="0.25">
      <c r="A94" s="452">
        <v>43954</v>
      </c>
      <c r="B94" s="445" t="s">
        <v>623</v>
      </c>
      <c r="C94" s="454">
        <f>A102</f>
        <v>44333</v>
      </c>
      <c r="D94" s="455" t="s">
        <v>123</v>
      </c>
      <c r="E94" s="435" t="s">
        <v>424</v>
      </c>
      <c r="F94" s="437"/>
      <c r="G94" s="371"/>
    </row>
    <row r="95" spans="1:7" ht="15.75" x14ac:dyDescent="0.25">
      <c r="A95" s="452">
        <v>44323</v>
      </c>
      <c r="B95" s="456"/>
      <c r="C95" s="454"/>
      <c r="D95" s="455" t="str">
        <f>CHOOSE(WEEKDAY(A95),"Su","M","T","W","Th","F","Sa")</f>
        <v>F</v>
      </c>
      <c r="E95" s="435" t="s">
        <v>427</v>
      </c>
      <c r="F95" s="437"/>
      <c r="G95" s="371"/>
    </row>
    <row r="96" spans="1:7" ht="15.75" x14ac:dyDescent="0.25">
      <c r="A96" s="452">
        <f>A95</f>
        <v>44323</v>
      </c>
      <c r="B96" s="456"/>
      <c r="C96" s="454"/>
      <c r="D96" s="455" t="str">
        <f>CHOOSE(WEEKDAY(A96),"Su","M","T","W","Th","F","Sa")</f>
        <v>F</v>
      </c>
      <c r="E96" s="435" t="s">
        <v>428</v>
      </c>
      <c r="F96" s="437"/>
      <c r="G96" s="371"/>
    </row>
    <row r="97" spans="1:7" ht="15.75" x14ac:dyDescent="0.25">
      <c r="A97" s="452">
        <f>A96+1</f>
        <v>44324</v>
      </c>
      <c r="B97" s="456" t="s">
        <v>623</v>
      </c>
      <c r="C97" s="454">
        <f>A97+1</f>
        <v>44325</v>
      </c>
      <c r="D97" s="455" t="s">
        <v>429</v>
      </c>
      <c r="E97" s="435" t="s">
        <v>389</v>
      </c>
      <c r="F97" s="437"/>
      <c r="G97" s="371"/>
    </row>
    <row r="98" spans="1:7" ht="15.75" x14ac:dyDescent="0.25">
      <c r="A98" s="452">
        <f>A95+3</f>
        <v>44326</v>
      </c>
      <c r="B98" s="456" t="s">
        <v>623</v>
      </c>
      <c r="C98" s="454">
        <f>A98+1</f>
        <v>44327</v>
      </c>
      <c r="D98" s="455" t="s">
        <v>87</v>
      </c>
      <c r="E98" s="435" t="s">
        <v>390</v>
      </c>
      <c r="F98" s="437"/>
      <c r="G98" s="371"/>
    </row>
    <row r="99" spans="1:7" ht="15.75" x14ac:dyDescent="0.25">
      <c r="A99" s="452">
        <f>C98+1</f>
        <v>44328</v>
      </c>
      <c r="B99" s="456"/>
      <c r="C99" s="454"/>
      <c r="D99" s="455" t="str">
        <f>CHOOSE(WEEKDAY(A99),"Su","M","T","W","Th","F","Sa")</f>
        <v>W</v>
      </c>
      <c r="E99" s="435" t="s">
        <v>77</v>
      </c>
      <c r="F99" s="437"/>
      <c r="G99" s="371"/>
    </row>
    <row r="100" spans="1:7" ht="15.75" x14ac:dyDescent="0.25">
      <c r="A100" s="452">
        <f>A99+1</f>
        <v>44329</v>
      </c>
      <c r="B100" s="456" t="s">
        <v>623</v>
      </c>
      <c r="C100" s="454">
        <f>A100+1</f>
        <v>44330</v>
      </c>
      <c r="D100" s="455" t="s">
        <v>430</v>
      </c>
      <c r="E100" s="435" t="s">
        <v>390</v>
      </c>
      <c r="F100" s="437"/>
      <c r="G100" s="371"/>
    </row>
    <row r="101" spans="1:7" ht="15.75" x14ac:dyDescent="0.25">
      <c r="A101" s="439">
        <f>C100+1</f>
        <v>44331</v>
      </c>
      <c r="B101" s="457" t="s">
        <v>623</v>
      </c>
      <c r="C101" s="458">
        <f>A101+1</f>
        <v>44332</v>
      </c>
      <c r="D101" s="442" t="s">
        <v>429</v>
      </c>
      <c r="E101" s="462" t="s">
        <v>389</v>
      </c>
      <c r="F101" s="437"/>
      <c r="G101" s="371"/>
    </row>
    <row r="102" spans="1:7" ht="15.75" x14ac:dyDescent="0.25">
      <c r="A102" s="439">
        <v>44333</v>
      </c>
      <c r="B102" s="457"/>
      <c r="C102" s="458"/>
      <c r="D102" s="442" t="str">
        <f>CHOOSE(WEEKDAY(A102),"Su","M","T","W","Th","F","Sa")</f>
        <v>M</v>
      </c>
      <c r="E102" s="462" t="s">
        <v>392</v>
      </c>
      <c r="F102" s="437"/>
      <c r="G102" s="371"/>
    </row>
    <row r="103" spans="1:7" ht="15.75" x14ac:dyDescent="0.25">
      <c r="A103" s="439">
        <f>1+A102</f>
        <v>44334</v>
      </c>
      <c r="B103" s="463"/>
      <c r="C103" s="464"/>
      <c r="D103" s="442" t="str">
        <f>CHOOSE(WEEKDAY(A103),"Su","M","T","W","Th","F","Sa")</f>
        <v>T</v>
      </c>
      <c r="E103" s="462" t="s">
        <v>393</v>
      </c>
      <c r="F103" s="437"/>
      <c r="G103" s="371"/>
    </row>
    <row r="104" spans="1:7" ht="15.75" x14ac:dyDescent="0.25">
      <c r="A104" s="452">
        <f>A105-3</f>
        <v>44336</v>
      </c>
      <c r="B104" s="445"/>
      <c r="C104" s="459"/>
      <c r="D104" s="455" t="str">
        <f>CHOOSE(WEEKDAY(A104),"Su","M","T","W","Th","F","Sa")</f>
        <v>Th</v>
      </c>
      <c r="E104" s="435" t="s">
        <v>431</v>
      </c>
      <c r="F104" s="437"/>
      <c r="G104" s="371"/>
    </row>
    <row r="105" spans="1:7" ht="15.75" x14ac:dyDescent="0.25">
      <c r="A105" s="452">
        <v>44339</v>
      </c>
      <c r="B105" s="445"/>
      <c r="C105" s="459"/>
      <c r="D105" s="455" t="str">
        <f>CHOOSE(WEEKDAY(A105),"Su","M","T","W","Th","F","Sa")</f>
        <v>Su</v>
      </c>
      <c r="E105" s="435" t="s">
        <v>432</v>
      </c>
      <c r="F105" s="437"/>
      <c r="G105" s="371"/>
    </row>
    <row r="106" spans="1:7" ht="15.75" x14ac:dyDescent="0.25">
      <c r="A106" s="452">
        <f>A105+2</f>
        <v>44341</v>
      </c>
      <c r="B106" s="456"/>
      <c r="C106" s="454"/>
      <c r="D106" s="455" t="str">
        <f>CHOOSE(WEEKDAY(A106),"Su","M","T","W","Th","F","Sa")</f>
        <v>T</v>
      </c>
      <c r="E106" s="435" t="s">
        <v>433</v>
      </c>
      <c r="F106" s="437"/>
      <c r="G106" s="371"/>
    </row>
    <row r="107" spans="1:7" ht="15.75" x14ac:dyDescent="0.25">
      <c r="A107" s="444"/>
      <c r="B107" s="445"/>
      <c r="C107" s="446"/>
      <c r="D107" s="434"/>
      <c r="E107" s="448"/>
      <c r="F107" s="436"/>
      <c r="G107" s="371"/>
    </row>
    <row r="108" spans="1:7" ht="15.75" x14ac:dyDescent="0.25">
      <c r="A108" s="449" t="s">
        <v>630</v>
      </c>
      <c r="B108" s="445"/>
      <c r="C108" s="446"/>
      <c r="D108" s="447"/>
      <c r="E108" s="448"/>
      <c r="F108" s="436"/>
      <c r="G108" s="371"/>
    </row>
    <row r="109" spans="1:7" ht="15.75" x14ac:dyDescent="0.25">
      <c r="A109" s="444"/>
      <c r="B109" s="445"/>
      <c r="C109" s="446"/>
      <c r="D109" s="447"/>
      <c r="E109" s="448"/>
      <c r="F109" s="465" t="s">
        <v>629</v>
      </c>
      <c r="G109" s="371"/>
    </row>
    <row r="110" spans="1:7" ht="15.75" x14ac:dyDescent="0.25">
      <c r="A110" s="444"/>
      <c r="B110" s="445"/>
      <c r="C110" s="446"/>
      <c r="D110" s="447"/>
      <c r="E110" s="450" t="s">
        <v>650</v>
      </c>
      <c r="F110" s="436"/>
      <c r="G110" s="371"/>
    </row>
    <row r="111" spans="1:7" ht="15.75" x14ac:dyDescent="0.25">
      <c r="A111" s="444"/>
      <c r="B111" s="445"/>
      <c r="C111" s="446"/>
      <c r="D111" s="447"/>
      <c r="E111" s="466" t="s">
        <v>651</v>
      </c>
      <c r="F111" s="436"/>
      <c r="G111" s="371"/>
    </row>
    <row r="112" spans="1:7" ht="15.75" x14ac:dyDescent="0.25">
      <c r="A112" s="467" t="s">
        <v>2</v>
      </c>
      <c r="B112" s="463"/>
      <c r="C112" s="468"/>
      <c r="D112" s="469" t="s">
        <v>3</v>
      </c>
      <c r="E112" s="448"/>
      <c r="F112" s="437" t="s">
        <v>624</v>
      </c>
      <c r="G112" s="371"/>
    </row>
    <row r="113" spans="1:7" ht="15.75" x14ac:dyDescent="0.25">
      <c r="A113" s="439">
        <v>44337</v>
      </c>
      <c r="B113" s="440"/>
      <c r="C113" s="458"/>
      <c r="D113" s="442" t="str">
        <f t="shared" ref="D113:D124" si="4">CHOOSE(WEEKDAY(A113),"Su","M","T","W","Th","F","Sa")</f>
        <v>F</v>
      </c>
      <c r="E113" s="443" t="s">
        <v>434</v>
      </c>
      <c r="F113" s="437"/>
      <c r="G113" s="371"/>
    </row>
    <row r="114" spans="1:7" ht="15.75" x14ac:dyDescent="0.25">
      <c r="A114" s="439">
        <f>A113+6</f>
        <v>44343</v>
      </c>
      <c r="B114" s="457"/>
      <c r="C114" s="458"/>
      <c r="D114" s="442" t="str">
        <f t="shared" si="4"/>
        <v>Th</v>
      </c>
      <c r="E114" s="435" t="s">
        <v>435</v>
      </c>
      <c r="F114" s="437" t="s">
        <v>397</v>
      </c>
      <c r="G114" s="371"/>
    </row>
    <row r="115" spans="1:7" ht="15.75" x14ac:dyDescent="0.25">
      <c r="A115" s="439">
        <f>A113+6</f>
        <v>44343</v>
      </c>
      <c r="B115" s="457"/>
      <c r="C115" s="458"/>
      <c r="D115" s="442" t="str">
        <f t="shared" si="4"/>
        <v>Th</v>
      </c>
      <c r="E115" s="435" t="s">
        <v>436</v>
      </c>
      <c r="F115" s="437" t="s">
        <v>397</v>
      </c>
      <c r="G115" s="371"/>
    </row>
    <row r="116" spans="1:7" ht="15.75" x14ac:dyDescent="0.25">
      <c r="A116" s="439">
        <f>A113+6</f>
        <v>44343</v>
      </c>
      <c r="B116" s="457"/>
      <c r="C116" s="458"/>
      <c r="D116" s="442" t="str">
        <f t="shared" si="4"/>
        <v>Th</v>
      </c>
      <c r="E116" s="435" t="s">
        <v>437</v>
      </c>
      <c r="F116" s="437" t="s">
        <v>400</v>
      </c>
      <c r="G116" s="371"/>
    </row>
    <row r="117" spans="1:7" ht="15.75" x14ac:dyDescent="0.25">
      <c r="A117" s="452">
        <v>44347</v>
      </c>
      <c r="B117" s="456"/>
      <c r="C117" s="454"/>
      <c r="D117" s="434" t="str">
        <f t="shared" si="4"/>
        <v>M</v>
      </c>
      <c r="E117" s="435" t="s">
        <v>328</v>
      </c>
      <c r="F117" s="437"/>
      <c r="G117" s="371"/>
    </row>
    <row r="118" spans="1:7" ht="15.75" x14ac:dyDescent="0.25">
      <c r="A118" s="452">
        <f>A113+(7*2)</f>
        <v>44351</v>
      </c>
      <c r="B118" s="456"/>
      <c r="C118" s="454"/>
      <c r="D118" s="455" t="str">
        <f t="shared" si="4"/>
        <v>F</v>
      </c>
      <c r="E118" s="435" t="s">
        <v>438</v>
      </c>
      <c r="F118" s="437" t="s">
        <v>397</v>
      </c>
      <c r="G118" s="371"/>
    </row>
    <row r="119" spans="1:7" ht="15.75" x14ac:dyDescent="0.25">
      <c r="A119" s="452">
        <f>A113+(7*2)</f>
        <v>44351</v>
      </c>
      <c r="B119" s="456"/>
      <c r="C119" s="454"/>
      <c r="D119" s="455" t="str">
        <f t="shared" si="4"/>
        <v>F</v>
      </c>
      <c r="E119" s="435" t="s">
        <v>439</v>
      </c>
      <c r="F119" s="437" t="s">
        <v>397</v>
      </c>
      <c r="G119" s="371"/>
    </row>
    <row r="120" spans="1:7" ht="15.75" x14ac:dyDescent="0.25">
      <c r="A120" s="452">
        <f>A113+(7*2)</f>
        <v>44351</v>
      </c>
      <c r="B120" s="456"/>
      <c r="C120" s="454"/>
      <c r="D120" s="455" t="str">
        <f t="shared" si="4"/>
        <v>F</v>
      </c>
      <c r="E120" s="435" t="s">
        <v>440</v>
      </c>
      <c r="F120" s="437" t="s">
        <v>400</v>
      </c>
      <c r="G120" s="371"/>
    </row>
    <row r="121" spans="1:7" ht="15.75" x14ac:dyDescent="0.25">
      <c r="A121" s="452">
        <f>A113+(7*2)+3</f>
        <v>44354</v>
      </c>
      <c r="B121" s="456"/>
      <c r="C121" s="454"/>
      <c r="D121" s="455" t="str">
        <f t="shared" si="4"/>
        <v>M</v>
      </c>
      <c r="E121" s="435" t="s">
        <v>441</v>
      </c>
      <c r="F121" s="437" t="s">
        <v>402</v>
      </c>
      <c r="G121" s="371"/>
    </row>
    <row r="122" spans="1:7" ht="15.75" x14ac:dyDescent="0.25">
      <c r="A122" s="439">
        <v>44365</v>
      </c>
      <c r="B122" s="457"/>
      <c r="C122" s="458"/>
      <c r="D122" s="442" t="str">
        <f t="shared" si="4"/>
        <v>F</v>
      </c>
      <c r="E122" s="443" t="s">
        <v>627</v>
      </c>
      <c r="F122" s="437"/>
      <c r="G122" s="371"/>
    </row>
    <row r="123" spans="1:7" ht="30.75" x14ac:dyDescent="0.25">
      <c r="A123" s="452">
        <f>A113+(7*4)+3</f>
        <v>44368</v>
      </c>
      <c r="B123" s="456"/>
      <c r="C123" s="454"/>
      <c r="D123" s="455" t="str">
        <f t="shared" si="4"/>
        <v>M</v>
      </c>
      <c r="E123" s="435" t="s">
        <v>442</v>
      </c>
      <c r="F123" s="437" t="s">
        <v>404</v>
      </c>
      <c r="G123" s="371"/>
    </row>
    <row r="124" spans="1:7" ht="15.75" x14ac:dyDescent="0.25">
      <c r="A124" s="452">
        <f>A113+(7*4)+3</f>
        <v>44368</v>
      </c>
      <c r="B124" s="456"/>
      <c r="C124" s="454"/>
      <c r="D124" s="455" t="str">
        <f t="shared" si="4"/>
        <v>M</v>
      </c>
      <c r="E124" s="435" t="s">
        <v>443</v>
      </c>
      <c r="F124" s="437" t="s">
        <v>402</v>
      </c>
      <c r="G124" s="371"/>
    </row>
    <row r="125" spans="1:7" ht="15.75" x14ac:dyDescent="0.25">
      <c r="A125" s="452">
        <f>A113+(7*5)+3</f>
        <v>44375</v>
      </c>
      <c r="B125" s="456" t="s">
        <v>623</v>
      </c>
      <c r="C125" s="454">
        <f>A125+4</f>
        <v>44379</v>
      </c>
      <c r="D125" s="434" t="s">
        <v>43</v>
      </c>
      <c r="E125" s="435" t="s">
        <v>444</v>
      </c>
      <c r="F125" s="437"/>
      <c r="G125" s="371"/>
    </row>
    <row r="126" spans="1:7" ht="15.75" x14ac:dyDescent="0.25">
      <c r="A126" s="452">
        <f>A113+(7*5)+3</f>
        <v>44375</v>
      </c>
      <c r="B126" s="456"/>
      <c r="C126" s="454"/>
      <c r="D126" s="455" t="str">
        <f t="shared" ref="D126:D140" si="5">CHOOSE(WEEKDAY(A126),"Su","M","T","W","Th","F","Sa")</f>
        <v>M</v>
      </c>
      <c r="E126" s="435" t="s">
        <v>445</v>
      </c>
      <c r="F126" s="437" t="s">
        <v>402</v>
      </c>
      <c r="G126" s="371"/>
    </row>
    <row r="127" spans="1:7" ht="15.75" x14ac:dyDescent="0.25">
      <c r="A127" s="452">
        <f>A128</f>
        <v>44378</v>
      </c>
      <c r="B127" s="456"/>
      <c r="C127" s="454"/>
      <c r="D127" s="455" t="str">
        <f t="shared" si="5"/>
        <v>Th</v>
      </c>
      <c r="E127" s="435" t="s">
        <v>446</v>
      </c>
      <c r="F127" s="437"/>
      <c r="G127" s="371"/>
    </row>
    <row r="128" spans="1:7" ht="15.75" x14ac:dyDescent="0.25">
      <c r="A128" s="452">
        <v>44378</v>
      </c>
      <c r="B128" s="456"/>
      <c r="C128" s="454"/>
      <c r="D128" s="455" t="str">
        <f t="shared" si="5"/>
        <v>Th</v>
      </c>
      <c r="E128" s="435" t="s">
        <v>447</v>
      </c>
      <c r="F128" s="437"/>
      <c r="G128" s="371"/>
    </row>
    <row r="129" spans="1:7" ht="15.75" x14ac:dyDescent="0.25">
      <c r="A129" s="452">
        <f>A128+1</f>
        <v>44379</v>
      </c>
      <c r="B129" s="456"/>
      <c r="C129" s="454"/>
      <c r="D129" s="455" t="str">
        <f t="shared" si="5"/>
        <v>F</v>
      </c>
      <c r="E129" s="435" t="s">
        <v>448</v>
      </c>
      <c r="F129" s="437"/>
      <c r="G129" s="371"/>
    </row>
    <row r="130" spans="1:7" ht="15.75" x14ac:dyDescent="0.25">
      <c r="A130" s="470">
        <v>44382</v>
      </c>
      <c r="B130" s="456"/>
      <c r="C130" s="471"/>
      <c r="D130" s="434" t="str">
        <f t="shared" si="5"/>
        <v>M</v>
      </c>
      <c r="E130" s="435" t="s">
        <v>451</v>
      </c>
      <c r="F130" s="436"/>
      <c r="G130" s="371"/>
    </row>
    <row r="131" spans="1:7" ht="15.75" x14ac:dyDescent="0.25">
      <c r="A131" s="452">
        <v>44383</v>
      </c>
      <c r="B131" s="456"/>
      <c r="C131" s="471"/>
      <c r="D131" s="455" t="str">
        <f t="shared" si="5"/>
        <v>T</v>
      </c>
      <c r="E131" s="435" t="s">
        <v>449</v>
      </c>
      <c r="F131" s="436"/>
      <c r="G131" s="371"/>
    </row>
    <row r="132" spans="1:7" ht="15.75" x14ac:dyDescent="0.25">
      <c r="A132" s="452">
        <f>A129+5</f>
        <v>44384</v>
      </c>
      <c r="B132" s="456"/>
      <c r="C132" s="471"/>
      <c r="D132" s="455" t="str">
        <f t="shared" si="5"/>
        <v>W</v>
      </c>
      <c r="E132" s="435" t="s">
        <v>450</v>
      </c>
      <c r="F132" s="436"/>
      <c r="G132" s="371"/>
    </row>
    <row r="133" spans="1:7" ht="15.75" x14ac:dyDescent="0.25">
      <c r="A133" s="452">
        <f>A131+6</f>
        <v>44389</v>
      </c>
      <c r="B133" s="456"/>
      <c r="C133" s="471"/>
      <c r="D133" s="455" t="str">
        <f t="shared" si="5"/>
        <v>M</v>
      </c>
      <c r="E133" s="435" t="s">
        <v>452</v>
      </c>
      <c r="F133" s="436" t="s">
        <v>397</v>
      </c>
      <c r="G133" s="371"/>
    </row>
    <row r="134" spans="1:7" ht="15.75" x14ac:dyDescent="0.25">
      <c r="A134" s="452">
        <f>A133</f>
        <v>44389</v>
      </c>
      <c r="B134" s="456"/>
      <c r="C134" s="471"/>
      <c r="D134" s="455" t="str">
        <f t="shared" si="5"/>
        <v>M</v>
      </c>
      <c r="E134" s="435" t="s">
        <v>453</v>
      </c>
      <c r="F134" s="436" t="s">
        <v>397</v>
      </c>
      <c r="G134" s="371"/>
    </row>
    <row r="135" spans="1:7" ht="15.75" x14ac:dyDescent="0.25">
      <c r="A135" s="452">
        <f>A133</f>
        <v>44389</v>
      </c>
      <c r="B135" s="456"/>
      <c r="C135" s="471"/>
      <c r="D135" s="455" t="str">
        <f t="shared" si="5"/>
        <v>M</v>
      </c>
      <c r="E135" s="435" t="s">
        <v>454</v>
      </c>
      <c r="F135" s="437" t="s">
        <v>400</v>
      </c>
      <c r="G135" s="371"/>
    </row>
    <row r="136" spans="1:7" ht="30.75" x14ac:dyDescent="0.25">
      <c r="A136" s="452">
        <f>A113+(7*8)</f>
        <v>44393</v>
      </c>
      <c r="B136" s="456"/>
      <c r="C136" s="471"/>
      <c r="D136" s="455" t="str">
        <f t="shared" si="5"/>
        <v>F</v>
      </c>
      <c r="E136" s="435" t="s">
        <v>455</v>
      </c>
      <c r="F136" s="437" t="s">
        <v>404</v>
      </c>
      <c r="G136" s="371"/>
    </row>
    <row r="137" spans="1:7" ht="15.75" x14ac:dyDescent="0.25">
      <c r="A137" s="452">
        <f>A113+(7*8)</f>
        <v>44393</v>
      </c>
      <c r="B137" s="456"/>
      <c r="C137" s="471"/>
      <c r="D137" s="455" t="str">
        <f t="shared" si="5"/>
        <v>F</v>
      </c>
      <c r="E137" s="435" t="s">
        <v>456</v>
      </c>
      <c r="F137" s="436" t="s">
        <v>397</v>
      </c>
      <c r="G137" s="371"/>
    </row>
    <row r="138" spans="1:7" ht="15.75" x14ac:dyDescent="0.25">
      <c r="A138" s="452">
        <f>A131+(7*2)</f>
        <v>44397</v>
      </c>
      <c r="B138" s="456"/>
      <c r="C138" s="471"/>
      <c r="D138" s="455" t="str">
        <f t="shared" si="5"/>
        <v>T</v>
      </c>
      <c r="E138" s="435" t="s">
        <v>457</v>
      </c>
      <c r="F138" s="437" t="s">
        <v>402</v>
      </c>
      <c r="G138" s="371"/>
    </row>
    <row r="139" spans="1:7" ht="30.75" x14ac:dyDescent="0.25">
      <c r="A139" s="452">
        <f>A131+(7*4)</f>
        <v>44411</v>
      </c>
      <c r="B139" s="456"/>
      <c r="C139" s="471"/>
      <c r="D139" s="455" t="str">
        <f t="shared" si="5"/>
        <v>T</v>
      </c>
      <c r="E139" s="435" t="s">
        <v>458</v>
      </c>
      <c r="F139" s="437" t="s">
        <v>404</v>
      </c>
      <c r="G139" s="371"/>
    </row>
    <row r="140" spans="1:7" ht="15.75" x14ac:dyDescent="0.25">
      <c r="A140" s="452">
        <f>A131+(7*4)</f>
        <v>44411</v>
      </c>
      <c r="B140" s="456"/>
      <c r="C140" s="471"/>
      <c r="D140" s="455" t="str">
        <f t="shared" si="5"/>
        <v>T</v>
      </c>
      <c r="E140" s="435" t="s">
        <v>459</v>
      </c>
      <c r="F140" s="436"/>
      <c r="G140" s="371"/>
    </row>
    <row r="141" spans="1:7" ht="15.75" x14ac:dyDescent="0.25">
      <c r="A141" s="452">
        <f>A113+(7*11)+3</f>
        <v>44417</v>
      </c>
      <c r="B141" s="456" t="s">
        <v>623</v>
      </c>
      <c r="C141" s="454">
        <f>A141+4</f>
        <v>44421</v>
      </c>
      <c r="D141" s="455" t="s">
        <v>43</v>
      </c>
      <c r="E141" s="435" t="s">
        <v>460</v>
      </c>
      <c r="F141" s="436"/>
      <c r="G141" s="371"/>
    </row>
    <row r="142" spans="1:7" ht="15.75" x14ac:dyDescent="0.25">
      <c r="A142" s="452">
        <f>A113+(7*12)-1</f>
        <v>44420</v>
      </c>
      <c r="B142" s="456"/>
      <c r="C142" s="471"/>
      <c r="D142" s="455" t="str">
        <f>CHOOSE(WEEKDAY(A142),"Su","M","T","W","Th","F","Sa")</f>
        <v>Th</v>
      </c>
      <c r="E142" s="435" t="s">
        <v>461</v>
      </c>
      <c r="F142" s="436"/>
      <c r="G142" s="371"/>
    </row>
    <row r="143" spans="1:7" ht="15.75" x14ac:dyDescent="0.25">
      <c r="A143" s="452">
        <f>A142</f>
        <v>44420</v>
      </c>
      <c r="B143" s="456"/>
      <c r="C143" s="471"/>
      <c r="D143" s="455" t="str">
        <f>CHOOSE(WEEKDAY(A143),"Su","M","T","W","Th","F","Sa")</f>
        <v>Th</v>
      </c>
      <c r="E143" s="435" t="s">
        <v>462</v>
      </c>
      <c r="F143" s="437"/>
      <c r="G143" s="371"/>
    </row>
    <row r="144" spans="1:7" ht="15.75" x14ac:dyDescent="0.25">
      <c r="A144" s="452">
        <f>A142+1</f>
        <v>44421</v>
      </c>
      <c r="B144" s="456"/>
      <c r="C144" s="471"/>
      <c r="D144" s="455" t="str">
        <f>CHOOSE(WEEKDAY(A144),"Su","M","T","W","Th","F","Sa")</f>
        <v>F</v>
      </c>
      <c r="E144" s="435" t="s">
        <v>463</v>
      </c>
      <c r="F144" s="437" t="s">
        <v>477</v>
      </c>
      <c r="G144" s="371"/>
    </row>
    <row r="145" spans="1:7" ht="15.75" x14ac:dyDescent="0.25">
      <c r="A145" s="452">
        <f>A144+6</f>
        <v>44427</v>
      </c>
      <c r="B145" s="456"/>
      <c r="C145" s="471"/>
      <c r="D145" s="455" t="str">
        <f>CHOOSE(WEEKDAY(A145),"Su","M","T","W","Th","F","Sa")</f>
        <v>Th</v>
      </c>
      <c r="E145" s="435" t="s">
        <v>464</v>
      </c>
      <c r="F145" s="436"/>
      <c r="G145" s="371"/>
    </row>
    <row r="146" spans="1:7" ht="15.75" x14ac:dyDescent="0.25">
      <c r="A146" s="431"/>
      <c r="B146" s="445"/>
      <c r="C146" s="446"/>
      <c r="D146" s="434"/>
      <c r="E146" s="435"/>
      <c r="F146" s="436"/>
      <c r="G146" s="371"/>
    </row>
    <row r="147" spans="1:7" ht="15.75" x14ac:dyDescent="0.25">
      <c r="A147" s="449" t="s">
        <v>628</v>
      </c>
      <c r="B147" s="445"/>
      <c r="C147" s="446"/>
      <c r="D147" s="447"/>
      <c r="E147" s="448"/>
      <c r="F147" s="465" t="s">
        <v>625</v>
      </c>
      <c r="G147" s="371"/>
    </row>
    <row r="148" spans="1:7" ht="15.75" x14ac:dyDescent="0.25">
      <c r="A148" s="431"/>
      <c r="B148" s="445"/>
      <c r="C148" s="446"/>
      <c r="D148" s="434"/>
      <c r="E148" s="450" t="s">
        <v>652</v>
      </c>
      <c r="F148" s="436"/>
      <c r="G148" s="371"/>
    </row>
    <row r="149" spans="1:7" ht="15.75" x14ac:dyDescent="0.25">
      <c r="A149" s="467" t="s">
        <v>2</v>
      </c>
      <c r="B149" s="463"/>
      <c r="C149" s="468"/>
      <c r="D149" s="469" t="s">
        <v>3</v>
      </c>
      <c r="E149" s="448"/>
      <c r="F149" s="437" t="s">
        <v>624</v>
      </c>
      <c r="G149" s="371"/>
    </row>
    <row r="150" spans="1:7" ht="15.75" x14ac:dyDescent="0.25">
      <c r="A150" s="452">
        <f>A113</f>
        <v>44337</v>
      </c>
      <c r="B150" s="445"/>
      <c r="C150" s="446"/>
      <c r="D150" s="455" t="str">
        <f t="shared" ref="D150:D158" si="6">CHOOSE(WEEKDAY(A150),"Su","M","T","W","Th","F","Sa")</f>
        <v>F</v>
      </c>
      <c r="E150" s="435" t="s">
        <v>466</v>
      </c>
      <c r="F150" s="436"/>
      <c r="G150" s="371"/>
    </row>
    <row r="151" spans="1:7" ht="15.75" x14ac:dyDescent="0.25">
      <c r="A151" s="452">
        <v>43978</v>
      </c>
      <c r="B151" s="445"/>
      <c r="C151" s="446"/>
      <c r="D151" s="455" t="str">
        <f t="shared" si="6"/>
        <v>W</v>
      </c>
      <c r="E151" s="435" t="s">
        <v>467</v>
      </c>
      <c r="F151" s="436" t="s">
        <v>397</v>
      </c>
      <c r="G151" s="371"/>
    </row>
    <row r="152" spans="1:7" ht="15.75" x14ac:dyDescent="0.25">
      <c r="A152" s="452">
        <f>A151</f>
        <v>43978</v>
      </c>
      <c r="B152" s="445"/>
      <c r="C152" s="446"/>
      <c r="D152" s="455" t="str">
        <f t="shared" si="6"/>
        <v>W</v>
      </c>
      <c r="E152" s="435" t="s">
        <v>468</v>
      </c>
      <c r="F152" s="436" t="s">
        <v>397</v>
      </c>
      <c r="G152" s="371"/>
    </row>
    <row r="153" spans="1:7" ht="15.75" x14ac:dyDescent="0.25">
      <c r="A153" s="452">
        <f>A151</f>
        <v>43978</v>
      </c>
      <c r="B153" s="445"/>
      <c r="C153" s="446"/>
      <c r="D153" s="455" t="str">
        <f t="shared" si="6"/>
        <v>W</v>
      </c>
      <c r="E153" s="435" t="s">
        <v>469</v>
      </c>
      <c r="F153" s="437" t="s">
        <v>400</v>
      </c>
      <c r="G153" s="371"/>
    </row>
    <row r="154" spans="1:7" ht="15.75" x14ac:dyDescent="0.25">
      <c r="A154" s="431">
        <f>A117</f>
        <v>44347</v>
      </c>
      <c r="B154" s="445"/>
      <c r="C154" s="446"/>
      <c r="D154" s="455" t="str">
        <f t="shared" si="6"/>
        <v>M</v>
      </c>
      <c r="E154" s="435" t="s">
        <v>328</v>
      </c>
      <c r="F154" s="436"/>
      <c r="G154" s="371"/>
    </row>
    <row r="155" spans="1:7" ht="15.75" x14ac:dyDescent="0.25">
      <c r="A155" s="452">
        <f>A121</f>
        <v>44354</v>
      </c>
      <c r="B155" s="445"/>
      <c r="C155" s="446"/>
      <c r="D155" s="455" t="str">
        <f t="shared" si="6"/>
        <v>M</v>
      </c>
      <c r="E155" s="435" t="s">
        <v>470</v>
      </c>
      <c r="F155" s="437" t="s">
        <v>402</v>
      </c>
      <c r="G155" s="371"/>
    </row>
    <row r="156" spans="1:7" ht="15.75" x14ac:dyDescent="0.25">
      <c r="A156" s="439">
        <v>44365</v>
      </c>
      <c r="B156" s="457"/>
      <c r="C156" s="458"/>
      <c r="D156" s="442" t="str">
        <f t="shared" si="6"/>
        <v>F</v>
      </c>
      <c r="E156" s="443" t="s">
        <v>627</v>
      </c>
      <c r="F156" s="437"/>
      <c r="G156" s="371"/>
    </row>
    <row r="157" spans="1:7" ht="30.75" x14ac:dyDescent="0.25">
      <c r="A157" s="452">
        <f>A123</f>
        <v>44368</v>
      </c>
      <c r="B157" s="445"/>
      <c r="C157" s="446"/>
      <c r="D157" s="455" t="str">
        <f t="shared" si="6"/>
        <v>M</v>
      </c>
      <c r="E157" s="435" t="s">
        <v>471</v>
      </c>
      <c r="F157" s="437" t="s">
        <v>404</v>
      </c>
      <c r="G157" s="371"/>
    </row>
    <row r="158" spans="1:7" ht="15.75" x14ac:dyDescent="0.25">
      <c r="A158" s="452">
        <f>A124</f>
        <v>44368</v>
      </c>
      <c r="B158" s="445"/>
      <c r="C158" s="446"/>
      <c r="D158" s="455" t="str">
        <f t="shared" si="6"/>
        <v>M</v>
      </c>
      <c r="E158" s="435" t="s">
        <v>472</v>
      </c>
      <c r="F158" s="436" t="s">
        <v>397</v>
      </c>
      <c r="G158" s="371"/>
    </row>
    <row r="159" spans="1:7" ht="15.75" x14ac:dyDescent="0.25">
      <c r="A159" s="452">
        <f>A125</f>
        <v>44375</v>
      </c>
      <c r="B159" s="445" t="s">
        <v>623</v>
      </c>
      <c r="C159" s="454">
        <f>C125</f>
        <v>44379</v>
      </c>
      <c r="D159" s="455" t="s">
        <v>43</v>
      </c>
      <c r="E159" s="435" t="s">
        <v>473</v>
      </c>
      <c r="F159" s="436"/>
      <c r="G159" s="371"/>
    </row>
    <row r="160" spans="1:7" ht="15.75" x14ac:dyDescent="0.25">
      <c r="A160" s="452">
        <f>A128</f>
        <v>44378</v>
      </c>
      <c r="B160" s="445"/>
      <c r="C160" s="446"/>
      <c r="D160" s="455" t="str">
        <f>CHOOSE(WEEKDAY(A160),"Su","M","T","W","Th","F","Sa")</f>
        <v>Th</v>
      </c>
      <c r="E160" s="435" t="s">
        <v>474</v>
      </c>
      <c r="F160" s="436"/>
      <c r="G160" s="371"/>
    </row>
    <row r="161" spans="1:7" ht="15.75" x14ac:dyDescent="0.25">
      <c r="A161" s="452">
        <f>A160</f>
        <v>44378</v>
      </c>
      <c r="B161" s="445"/>
      <c r="C161" s="446"/>
      <c r="D161" s="455" t="str">
        <f>CHOOSE(WEEKDAY(A161),"Su","M","T","W","Th","F","Sa")</f>
        <v>Th</v>
      </c>
      <c r="E161" s="435" t="s">
        <v>475</v>
      </c>
      <c r="F161" s="437"/>
      <c r="G161" s="371"/>
    </row>
    <row r="162" spans="1:7" ht="15.75" x14ac:dyDescent="0.25">
      <c r="A162" s="452">
        <f>A129</f>
        <v>44379</v>
      </c>
      <c r="B162" s="445"/>
      <c r="C162" s="446"/>
      <c r="D162" s="455" t="str">
        <f>CHOOSE(WEEKDAY(A162),"Su","M","T","W","Th","F","Sa")</f>
        <v>F</v>
      </c>
      <c r="E162" s="435" t="s">
        <v>476</v>
      </c>
      <c r="F162" s="437" t="s">
        <v>477</v>
      </c>
      <c r="G162" s="371"/>
    </row>
    <row r="163" spans="1:7" ht="15.75" x14ac:dyDescent="0.25">
      <c r="A163" s="452">
        <f>A132</f>
        <v>44384</v>
      </c>
      <c r="B163" s="445"/>
      <c r="C163" s="446"/>
      <c r="D163" s="455" t="str">
        <f>CHOOSE(WEEKDAY(A163),"Su","M","T","W","Th","F","Sa")</f>
        <v>W</v>
      </c>
      <c r="E163" s="435" t="s">
        <v>478</v>
      </c>
      <c r="F163" s="436"/>
      <c r="G163" s="371"/>
    </row>
    <row r="164" spans="1:7" ht="15.75" x14ac:dyDescent="0.25">
      <c r="A164" s="431"/>
      <c r="B164" s="445"/>
      <c r="C164" s="446"/>
      <c r="D164" s="434"/>
      <c r="E164" s="435"/>
      <c r="F164" s="436"/>
      <c r="G164" s="371"/>
    </row>
    <row r="165" spans="1:7" ht="15.75" x14ac:dyDescent="0.25">
      <c r="A165" s="449" t="s">
        <v>626</v>
      </c>
      <c r="B165" s="445"/>
      <c r="C165" s="446"/>
      <c r="D165" s="434"/>
      <c r="E165" s="435"/>
      <c r="F165" s="465" t="s">
        <v>625</v>
      </c>
      <c r="G165" s="371"/>
    </row>
    <row r="166" spans="1:7" ht="15.75" x14ac:dyDescent="0.25">
      <c r="A166" s="431"/>
      <c r="B166" s="445"/>
      <c r="C166" s="446"/>
      <c r="D166" s="434"/>
      <c r="E166" s="450" t="s">
        <v>653</v>
      </c>
      <c r="F166" s="436"/>
      <c r="G166" s="371"/>
    </row>
    <row r="167" spans="1:7" ht="15.75" x14ac:dyDescent="0.25">
      <c r="A167" s="467" t="s">
        <v>2</v>
      </c>
      <c r="B167" s="463"/>
      <c r="C167" s="468"/>
      <c r="D167" s="469" t="s">
        <v>3</v>
      </c>
      <c r="E167" s="466"/>
      <c r="F167" s="437" t="s">
        <v>624</v>
      </c>
      <c r="G167" s="371"/>
    </row>
    <row r="168" spans="1:7" ht="15.75" x14ac:dyDescent="0.25">
      <c r="A168" s="431">
        <f>A130</f>
        <v>44382</v>
      </c>
      <c r="B168" s="445"/>
      <c r="C168" s="446"/>
      <c r="D168" s="434" t="str">
        <f t="shared" ref="D168:D175" si="7">CHOOSE(WEEKDAY(A168),"Su","M","T","W","Th","F","Sa")</f>
        <v>M</v>
      </c>
      <c r="E168" s="435" t="s">
        <v>451</v>
      </c>
      <c r="F168" s="436"/>
      <c r="G168" s="371"/>
    </row>
    <row r="169" spans="1:7" ht="15.75" x14ac:dyDescent="0.25">
      <c r="A169" s="452">
        <f>A131</f>
        <v>44383</v>
      </c>
      <c r="B169" s="456"/>
      <c r="C169" s="471"/>
      <c r="D169" s="455" t="str">
        <f t="shared" si="7"/>
        <v>T</v>
      </c>
      <c r="E169" s="435" t="s">
        <v>479</v>
      </c>
      <c r="F169" s="436"/>
      <c r="G169" s="371"/>
    </row>
    <row r="170" spans="1:7" ht="15.75" x14ac:dyDescent="0.25">
      <c r="A170" s="452">
        <f>A133</f>
        <v>44389</v>
      </c>
      <c r="B170" s="456"/>
      <c r="C170" s="471"/>
      <c r="D170" s="455" t="str">
        <f t="shared" si="7"/>
        <v>M</v>
      </c>
      <c r="E170" s="435" t="s">
        <v>480</v>
      </c>
      <c r="F170" s="436" t="s">
        <v>397</v>
      </c>
      <c r="G170" s="371"/>
    </row>
    <row r="171" spans="1:7" ht="15.75" x14ac:dyDescent="0.25">
      <c r="A171" s="452">
        <f>A170</f>
        <v>44389</v>
      </c>
      <c r="B171" s="456"/>
      <c r="C171" s="471"/>
      <c r="D171" s="455" t="str">
        <f t="shared" si="7"/>
        <v>M</v>
      </c>
      <c r="E171" s="435" t="s">
        <v>481</v>
      </c>
      <c r="F171" s="436" t="s">
        <v>397</v>
      </c>
      <c r="G171" s="371"/>
    </row>
    <row r="172" spans="1:7" ht="15.75" x14ac:dyDescent="0.25">
      <c r="A172" s="452">
        <f>A171</f>
        <v>44389</v>
      </c>
      <c r="B172" s="456"/>
      <c r="C172" s="471"/>
      <c r="D172" s="455" t="str">
        <f t="shared" si="7"/>
        <v>M</v>
      </c>
      <c r="E172" s="435" t="s">
        <v>482</v>
      </c>
      <c r="F172" s="437" t="s">
        <v>400</v>
      </c>
      <c r="G172" s="371"/>
    </row>
    <row r="173" spans="1:7" ht="15.75" x14ac:dyDescent="0.25">
      <c r="A173" s="452">
        <f>A138</f>
        <v>44397</v>
      </c>
      <c r="B173" s="456"/>
      <c r="C173" s="471"/>
      <c r="D173" s="455" t="str">
        <f t="shared" si="7"/>
        <v>T</v>
      </c>
      <c r="E173" s="435" t="s">
        <v>483</v>
      </c>
      <c r="F173" s="437" t="s">
        <v>402</v>
      </c>
      <c r="G173" s="371"/>
    </row>
    <row r="174" spans="1:7" ht="30.75" x14ac:dyDescent="0.25">
      <c r="A174" s="452">
        <f>A139</f>
        <v>44411</v>
      </c>
      <c r="B174" s="456"/>
      <c r="C174" s="471"/>
      <c r="D174" s="455" t="str">
        <f t="shared" si="7"/>
        <v>T</v>
      </c>
      <c r="E174" s="435" t="s">
        <v>484</v>
      </c>
      <c r="F174" s="437" t="s">
        <v>404</v>
      </c>
      <c r="G174" s="371"/>
    </row>
    <row r="175" spans="1:7" ht="15.75" x14ac:dyDescent="0.25">
      <c r="A175" s="452">
        <f>A174</f>
        <v>44411</v>
      </c>
      <c r="B175" s="456"/>
      <c r="C175" s="471"/>
      <c r="D175" s="455" t="str">
        <f t="shared" si="7"/>
        <v>T</v>
      </c>
      <c r="E175" s="435" t="s">
        <v>485</v>
      </c>
      <c r="F175" s="436" t="s">
        <v>397</v>
      </c>
      <c r="G175" s="371"/>
    </row>
    <row r="176" spans="1:7" ht="15.75" x14ac:dyDescent="0.25">
      <c r="A176" s="452">
        <f>A141</f>
        <v>44417</v>
      </c>
      <c r="B176" s="456" t="s">
        <v>623</v>
      </c>
      <c r="C176" s="454">
        <f>C141</f>
        <v>44421</v>
      </c>
      <c r="D176" s="455" t="s">
        <v>43</v>
      </c>
      <c r="E176" s="435" t="s">
        <v>486</v>
      </c>
      <c r="F176" s="436"/>
      <c r="G176" s="371"/>
    </row>
    <row r="177" spans="1:7" ht="15.75" x14ac:dyDescent="0.25">
      <c r="A177" s="452">
        <f>A142</f>
        <v>44420</v>
      </c>
      <c r="B177" s="456"/>
      <c r="C177" s="471"/>
      <c r="D177" s="455" t="str">
        <f>CHOOSE(WEEKDAY(A177),"Su","M","T","W","Th","F","Sa")</f>
        <v>Th</v>
      </c>
      <c r="E177" s="435" t="s">
        <v>487</v>
      </c>
      <c r="F177" s="436"/>
      <c r="G177" s="371"/>
    </row>
    <row r="178" spans="1:7" ht="15.75" x14ac:dyDescent="0.25">
      <c r="A178" s="452">
        <f>A177</f>
        <v>44420</v>
      </c>
      <c r="B178" s="456"/>
      <c r="C178" s="471"/>
      <c r="D178" s="455" t="str">
        <f>CHOOSE(WEEKDAY(A178),"Su","M","T","W","Th","F","Sa")</f>
        <v>Th</v>
      </c>
      <c r="E178" s="435" t="s">
        <v>488</v>
      </c>
      <c r="F178" s="437"/>
      <c r="G178" s="371"/>
    </row>
    <row r="179" spans="1:7" ht="15.75" x14ac:dyDescent="0.25">
      <c r="A179" s="452">
        <f>A144</f>
        <v>44421</v>
      </c>
      <c r="B179" s="456"/>
      <c r="C179" s="471"/>
      <c r="D179" s="455" t="str">
        <f>CHOOSE(WEEKDAY(A179),"Su","M","T","W","Th","F","Sa")</f>
        <v>F</v>
      </c>
      <c r="E179" s="435" t="s">
        <v>489</v>
      </c>
      <c r="F179" s="437" t="s">
        <v>477</v>
      </c>
      <c r="G179" s="371"/>
    </row>
    <row r="180" spans="1:7" ht="15.75" x14ac:dyDescent="0.25">
      <c r="A180" s="452">
        <f>A145</f>
        <v>44427</v>
      </c>
      <c r="B180" s="456"/>
      <c r="C180" s="471"/>
      <c r="D180" s="455" t="str">
        <f>CHOOSE(WEEKDAY(A180),"Su","M","T","W","Th","F","Sa")</f>
        <v>Th</v>
      </c>
      <c r="E180" s="435" t="s">
        <v>490</v>
      </c>
      <c r="F180" s="436"/>
      <c r="G180" s="371"/>
    </row>
    <row r="181" spans="1:7" ht="15.75" x14ac:dyDescent="0.25">
      <c r="A181" s="431"/>
      <c r="B181" s="445"/>
      <c r="C181" s="446"/>
      <c r="D181" s="434"/>
      <c r="E181" s="435"/>
      <c r="F181" s="436"/>
      <c r="G181" s="371"/>
    </row>
    <row r="182" spans="1:7" ht="15.75" x14ac:dyDescent="0.25">
      <c r="A182" s="431"/>
      <c r="B182" s="445"/>
      <c r="C182" s="446"/>
      <c r="D182" s="472" t="s">
        <v>351</v>
      </c>
      <c r="E182" s="435"/>
      <c r="F182" s="436"/>
      <c r="G182" s="371"/>
    </row>
    <row r="183" spans="1:7" ht="45.75" x14ac:dyDescent="0.25">
      <c r="A183" s="431"/>
      <c r="B183" s="445"/>
      <c r="C183" s="446"/>
      <c r="D183" s="473" t="s">
        <v>491</v>
      </c>
      <c r="E183" s="474" t="s">
        <v>492</v>
      </c>
      <c r="F183" s="436"/>
      <c r="G183" s="371"/>
    </row>
    <row r="184" spans="1:7" ht="30.75" x14ac:dyDescent="0.25">
      <c r="A184" s="431"/>
      <c r="B184" s="445"/>
      <c r="C184" s="446"/>
      <c r="D184" s="475" t="s">
        <v>493</v>
      </c>
      <c r="E184" s="435" t="s">
        <v>494</v>
      </c>
      <c r="F184" s="436"/>
      <c r="G184" s="371"/>
    </row>
    <row r="185" spans="1:7" ht="30.75" x14ac:dyDescent="0.25">
      <c r="A185" s="431"/>
      <c r="B185" s="445"/>
      <c r="C185" s="446"/>
      <c r="D185" s="476"/>
      <c r="E185" s="435" t="s">
        <v>495</v>
      </c>
      <c r="F185" s="436"/>
      <c r="G185" s="371"/>
    </row>
    <row r="186" spans="1:7" ht="30.75" x14ac:dyDescent="0.25">
      <c r="A186" s="431"/>
      <c r="B186" s="445"/>
      <c r="C186" s="446"/>
      <c r="D186" s="475" t="s">
        <v>496</v>
      </c>
      <c r="E186" s="435" t="s">
        <v>497</v>
      </c>
      <c r="F186" s="436"/>
      <c r="G186" s="371"/>
    </row>
    <row r="187" spans="1:7" ht="60.75" x14ac:dyDescent="0.25">
      <c r="A187" s="431"/>
      <c r="B187" s="445"/>
      <c r="C187" s="446"/>
      <c r="D187" s="475" t="s">
        <v>498</v>
      </c>
      <c r="E187" s="435" t="s">
        <v>499</v>
      </c>
      <c r="F187" s="436"/>
      <c r="G187" s="371"/>
    </row>
    <row r="188" spans="1:7" ht="30.75" x14ac:dyDescent="0.25">
      <c r="A188" s="431"/>
      <c r="B188" s="445"/>
      <c r="C188" s="446"/>
      <c r="D188" s="477"/>
      <c r="E188" s="435" t="s">
        <v>500</v>
      </c>
      <c r="F188" s="436"/>
      <c r="G188" s="371"/>
    </row>
    <row r="189" spans="1:7" ht="30.75" x14ac:dyDescent="0.25">
      <c r="A189" s="478"/>
      <c r="B189" s="479"/>
      <c r="C189" s="480"/>
      <c r="D189" s="481" t="s">
        <v>501</v>
      </c>
      <c r="E189" s="482" t="s">
        <v>502</v>
      </c>
      <c r="F189" s="483"/>
      <c r="G189" s="371"/>
    </row>
    <row r="190" spans="1:7" x14ac:dyDescent="0.25">
      <c r="A190" s="369"/>
      <c r="E190" s="370"/>
    </row>
    <row r="191" spans="1:7" x14ac:dyDescent="0.25">
      <c r="A191" s="369"/>
      <c r="E191" s="370"/>
    </row>
    <row r="192" spans="1:7" x14ac:dyDescent="0.25">
      <c r="A192" s="369"/>
      <c r="E192" s="370"/>
    </row>
    <row r="193" spans="1:5" x14ac:dyDescent="0.25">
      <c r="A193" s="369"/>
      <c r="E193" s="370"/>
    </row>
    <row r="194" spans="1:5" x14ac:dyDescent="0.25">
      <c r="A194" s="369"/>
      <c r="E194" s="370"/>
    </row>
    <row r="195" spans="1:5" x14ac:dyDescent="0.25">
      <c r="A195" s="369"/>
      <c r="E195" s="370"/>
    </row>
    <row r="196" spans="1:5" x14ac:dyDescent="0.25">
      <c r="A196" s="369"/>
      <c r="E196" s="370"/>
    </row>
    <row r="197" spans="1:5" x14ac:dyDescent="0.25">
      <c r="A197" s="369"/>
      <c r="E197" s="370"/>
    </row>
    <row r="198" spans="1:5" x14ac:dyDescent="0.25">
      <c r="A198" s="369"/>
      <c r="E198" s="370"/>
    </row>
    <row r="199" spans="1:5" x14ac:dyDescent="0.25">
      <c r="A199" s="369"/>
      <c r="E199" s="370"/>
    </row>
    <row r="200" spans="1:5" x14ac:dyDescent="0.25">
      <c r="A200" s="369"/>
      <c r="E200" s="370"/>
    </row>
    <row r="201" spans="1:5" x14ac:dyDescent="0.25">
      <c r="A201" s="369"/>
      <c r="E201" s="370"/>
    </row>
    <row r="202" spans="1:5" x14ac:dyDescent="0.25">
      <c r="A202" s="369"/>
      <c r="E202" s="370"/>
    </row>
    <row r="203" spans="1:5" x14ac:dyDescent="0.25">
      <c r="A203" s="369"/>
      <c r="E203" s="370"/>
    </row>
    <row r="204" spans="1:5" x14ac:dyDescent="0.25">
      <c r="A204" s="369"/>
      <c r="E204" s="370"/>
    </row>
    <row r="205" spans="1:5" x14ac:dyDescent="0.25">
      <c r="A205" s="369"/>
      <c r="E205" s="370"/>
    </row>
    <row r="206" spans="1:5" x14ac:dyDescent="0.25">
      <c r="A206" s="369"/>
      <c r="E206" s="370"/>
    </row>
    <row r="207" spans="1:5" x14ac:dyDescent="0.25">
      <c r="A207" s="369"/>
      <c r="E207" s="370"/>
    </row>
    <row r="208" spans="1:5" x14ac:dyDescent="0.25">
      <c r="A208" s="369"/>
      <c r="E208" s="370"/>
    </row>
    <row r="209" spans="1:5" x14ac:dyDescent="0.25">
      <c r="A209" s="369"/>
      <c r="E209" s="370"/>
    </row>
    <row r="210" spans="1:5" x14ac:dyDescent="0.25">
      <c r="A210" s="369"/>
      <c r="E210" s="370"/>
    </row>
    <row r="211" spans="1:5" x14ac:dyDescent="0.25">
      <c r="A211" s="369"/>
      <c r="E211" s="370"/>
    </row>
    <row r="212" spans="1:5" x14ac:dyDescent="0.25">
      <c r="A212" s="369"/>
      <c r="E212" s="370"/>
    </row>
    <row r="213" spans="1:5" x14ac:dyDescent="0.25">
      <c r="A213" s="369"/>
      <c r="E213" s="370"/>
    </row>
    <row r="214" spans="1:5" x14ac:dyDescent="0.25">
      <c r="A214" s="369"/>
      <c r="E214" s="370"/>
    </row>
    <row r="215" spans="1:5" x14ac:dyDescent="0.25">
      <c r="A215" s="369"/>
      <c r="E215" s="370"/>
    </row>
    <row r="216" spans="1:5" x14ac:dyDescent="0.25">
      <c r="A216" s="369"/>
      <c r="E216" s="370"/>
    </row>
    <row r="217" spans="1:5" x14ac:dyDescent="0.25">
      <c r="A217" s="369"/>
      <c r="E217" s="370"/>
    </row>
    <row r="218" spans="1:5" x14ac:dyDescent="0.25">
      <c r="A218" s="369"/>
      <c r="E218" s="370"/>
    </row>
    <row r="219" spans="1:5" x14ac:dyDescent="0.25">
      <c r="A219" s="369"/>
      <c r="E219" s="370"/>
    </row>
    <row r="220" spans="1:5" x14ac:dyDescent="0.25">
      <c r="A220" s="369"/>
      <c r="E220" s="370"/>
    </row>
    <row r="221" spans="1:5" x14ac:dyDescent="0.25">
      <c r="A221" s="369"/>
      <c r="E221" s="370"/>
    </row>
    <row r="222" spans="1:5" x14ac:dyDescent="0.25">
      <c r="A222" s="369"/>
      <c r="E222" s="370"/>
    </row>
    <row r="223" spans="1:5" x14ac:dyDescent="0.25">
      <c r="A223" s="369"/>
      <c r="E223" s="370"/>
    </row>
    <row r="224" spans="1:5" x14ac:dyDescent="0.25">
      <c r="A224" s="369"/>
      <c r="E224" s="370"/>
    </row>
    <row r="225" spans="1:5" x14ac:dyDescent="0.25">
      <c r="A225" s="369"/>
      <c r="E225" s="370"/>
    </row>
    <row r="226" spans="1:5" x14ac:dyDescent="0.25">
      <c r="A226" s="369"/>
      <c r="E226" s="370"/>
    </row>
    <row r="227" spans="1:5" x14ac:dyDescent="0.25">
      <c r="A227" s="369"/>
      <c r="E227" s="370"/>
    </row>
    <row r="228" spans="1:5" x14ac:dyDescent="0.25">
      <c r="A228" s="369"/>
      <c r="E228" s="370"/>
    </row>
    <row r="229" spans="1:5" x14ac:dyDescent="0.25">
      <c r="A229" s="369"/>
      <c r="E229" s="370"/>
    </row>
    <row r="230" spans="1:5" x14ac:dyDescent="0.25">
      <c r="A230" s="369"/>
      <c r="E230" s="370"/>
    </row>
    <row r="231" spans="1:5" x14ac:dyDescent="0.25">
      <c r="A231" s="369"/>
      <c r="E231" s="370"/>
    </row>
    <row r="232" spans="1:5" x14ac:dyDescent="0.25">
      <c r="A232" s="369"/>
      <c r="E232" s="370"/>
    </row>
    <row r="233" spans="1:5" x14ac:dyDescent="0.25">
      <c r="A233" s="369"/>
      <c r="E233" s="370"/>
    </row>
    <row r="234" spans="1:5" x14ac:dyDescent="0.25">
      <c r="A234" s="369"/>
      <c r="E234" s="370"/>
    </row>
    <row r="235" spans="1:5" x14ac:dyDescent="0.25">
      <c r="A235" s="369"/>
      <c r="E235" s="370"/>
    </row>
    <row r="236" spans="1:5" x14ac:dyDescent="0.25">
      <c r="A236" s="369"/>
      <c r="E236" s="370"/>
    </row>
    <row r="237" spans="1:5" x14ac:dyDescent="0.25">
      <c r="A237" s="369"/>
      <c r="E237" s="370"/>
    </row>
    <row r="238" spans="1:5" x14ac:dyDescent="0.25">
      <c r="A238" s="369"/>
      <c r="E238" s="370"/>
    </row>
    <row r="239" spans="1:5" x14ac:dyDescent="0.25">
      <c r="A239" s="369"/>
      <c r="E239" s="370"/>
    </row>
    <row r="240" spans="1:5" x14ac:dyDescent="0.25">
      <c r="A240" s="369"/>
      <c r="E240" s="370"/>
    </row>
    <row r="241" spans="1:5" x14ac:dyDescent="0.25">
      <c r="A241" s="369"/>
      <c r="E241" s="370"/>
    </row>
    <row r="242" spans="1:5" x14ac:dyDescent="0.25">
      <c r="A242" s="369"/>
      <c r="E242" s="370"/>
    </row>
    <row r="243" spans="1:5" x14ac:dyDescent="0.25">
      <c r="A243" s="369"/>
      <c r="E243" s="370"/>
    </row>
    <row r="244" spans="1:5" x14ac:dyDescent="0.25">
      <c r="A244" s="369"/>
      <c r="E244" s="370"/>
    </row>
    <row r="245" spans="1:5" x14ac:dyDescent="0.25">
      <c r="A245" s="369"/>
      <c r="E245" s="370"/>
    </row>
    <row r="246" spans="1:5" x14ac:dyDescent="0.25">
      <c r="A246" s="369"/>
      <c r="E246" s="370"/>
    </row>
    <row r="247" spans="1:5" x14ac:dyDescent="0.25">
      <c r="A247" s="369"/>
      <c r="E247" s="370"/>
    </row>
    <row r="248" spans="1:5" x14ac:dyDescent="0.25">
      <c r="A248" s="369"/>
      <c r="E248" s="370"/>
    </row>
    <row r="249" spans="1:5" x14ac:dyDescent="0.25">
      <c r="A249" s="369"/>
      <c r="E249" s="370"/>
    </row>
    <row r="250" spans="1:5" x14ac:dyDescent="0.25">
      <c r="A250" s="369"/>
      <c r="E250" s="370"/>
    </row>
    <row r="251" spans="1:5" x14ac:dyDescent="0.25">
      <c r="A251" s="369"/>
      <c r="E251" s="370"/>
    </row>
    <row r="252" spans="1:5" x14ac:dyDescent="0.25">
      <c r="A252" s="369"/>
      <c r="E252" s="370"/>
    </row>
    <row r="253" spans="1:5" x14ac:dyDescent="0.25">
      <c r="A253" s="369"/>
      <c r="E253" s="370"/>
    </row>
    <row r="254" spans="1:5" x14ac:dyDescent="0.25">
      <c r="A254" s="369"/>
      <c r="E254" s="370"/>
    </row>
    <row r="255" spans="1:5" x14ac:dyDescent="0.25">
      <c r="A255" s="369"/>
      <c r="E255" s="370"/>
    </row>
    <row r="256" spans="1:5" x14ac:dyDescent="0.25">
      <c r="A256" s="369"/>
      <c r="E256" s="370"/>
    </row>
    <row r="257" spans="1:5" x14ac:dyDescent="0.25">
      <c r="A257" s="369"/>
      <c r="E257" s="370"/>
    </row>
    <row r="258" spans="1:5" x14ac:dyDescent="0.25">
      <c r="A258" s="369"/>
      <c r="E258" s="370"/>
    </row>
    <row r="259" spans="1:5" x14ac:dyDescent="0.25">
      <c r="A259" s="369"/>
      <c r="E259" s="370"/>
    </row>
    <row r="260" spans="1:5" x14ac:dyDescent="0.25">
      <c r="A260" s="369"/>
      <c r="E260" s="370"/>
    </row>
    <row r="261" spans="1:5" x14ac:dyDescent="0.25">
      <c r="A261" s="369"/>
      <c r="E261" s="370"/>
    </row>
    <row r="262" spans="1:5" x14ac:dyDescent="0.25">
      <c r="A262" s="369"/>
      <c r="E262" s="370"/>
    </row>
    <row r="263" spans="1:5" x14ac:dyDescent="0.25">
      <c r="A263" s="369"/>
      <c r="E263" s="370"/>
    </row>
    <row r="264" spans="1:5" x14ac:dyDescent="0.25">
      <c r="A264" s="369"/>
      <c r="E264" s="370"/>
    </row>
    <row r="265" spans="1:5" x14ac:dyDescent="0.25">
      <c r="A265" s="369"/>
      <c r="E265" s="370"/>
    </row>
    <row r="266" spans="1:5" x14ac:dyDescent="0.25">
      <c r="A266" s="369"/>
      <c r="E266" s="370"/>
    </row>
    <row r="267" spans="1:5" x14ac:dyDescent="0.25">
      <c r="A267" s="369"/>
      <c r="E267" s="370"/>
    </row>
    <row r="268" spans="1:5" x14ac:dyDescent="0.25">
      <c r="A268" s="369"/>
      <c r="E268" s="370"/>
    </row>
    <row r="269" spans="1:5" x14ac:dyDescent="0.25">
      <c r="A269" s="369"/>
      <c r="E269" s="370"/>
    </row>
    <row r="270" spans="1:5" x14ac:dyDescent="0.25">
      <c r="A270" s="369"/>
      <c r="E270" s="370"/>
    </row>
    <row r="271" spans="1:5" x14ac:dyDescent="0.25">
      <c r="A271" s="369"/>
      <c r="E271" s="370"/>
    </row>
    <row r="272" spans="1:5" x14ac:dyDescent="0.25">
      <c r="A272" s="369"/>
      <c r="E272" s="370"/>
    </row>
    <row r="273" spans="1:5" x14ac:dyDescent="0.25">
      <c r="A273" s="369"/>
      <c r="E273" s="370"/>
    </row>
    <row r="274" spans="1:5" x14ac:dyDescent="0.25">
      <c r="A274" s="369"/>
      <c r="E274" s="370"/>
    </row>
    <row r="275" spans="1:5" x14ac:dyDescent="0.25">
      <c r="A275" s="369"/>
      <c r="E275" s="370"/>
    </row>
    <row r="276" spans="1:5" x14ac:dyDescent="0.25">
      <c r="A276" s="369"/>
      <c r="E276" s="370"/>
    </row>
    <row r="277" spans="1:5" x14ac:dyDescent="0.25">
      <c r="A277" s="369"/>
      <c r="E277" s="370"/>
    </row>
    <row r="278" spans="1:5" x14ac:dyDescent="0.25">
      <c r="A278" s="369"/>
      <c r="E278" s="370"/>
    </row>
    <row r="279" spans="1:5" x14ac:dyDescent="0.25">
      <c r="A279" s="369"/>
    </row>
    <row r="280" spans="1:5" x14ac:dyDescent="0.25">
      <c r="A280" s="369"/>
    </row>
    <row r="281" spans="1:5" x14ac:dyDescent="0.25">
      <c r="A281" s="369"/>
    </row>
    <row r="282" spans="1:5" x14ac:dyDescent="0.25">
      <c r="A282" s="369"/>
    </row>
    <row r="283" spans="1:5" x14ac:dyDescent="0.25">
      <c r="A283" s="369"/>
    </row>
    <row r="284" spans="1:5" x14ac:dyDescent="0.25">
      <c r="A284" s="369"/>
    </row>
    <row r="285" spans="1:5" x14ac:dyDescent="0.25">
      <c r="A285" s="369"/>
    </row>
    <row r="286" spans="1:5" x14ac:dyDescent="0.25">
      <c r="A286" s="369"/>
    </row>
    <row r="287" spans="1:5" x14ac:dyDescent="0.25">
      <c r="A287" s="369"/>
    </row>
    <row r="288" spans="1:5" x14ac:dyDescent="0.25">
      <c r="A288" s="369"/>
    </row>
    <row r="289" spans="1:1" x14ac:dyDescent="0.25">
      <c r="A289" s="369"/>
    </row>
    <row r="290" spans="1:1" x14ac:dyDescent="0.25">
      <c r="A290" s="369"/>
    </row>
    <row r="291" spans="1:1" x14ac:dyDescent="0.25">
      <c r="A291" s="369"/>
    </row>
    <row r="292" spans="1:1" x14ac:dyDescent="0.25">
      <c r="A292" s="369"/>
    </row>
    <row r="293" spans="1:1" x14ac:dyDescent="0.25">
      <c r="A293" s="369"/>
    </row>
    <row r="294" spans="1:1" x14ac:dyDescent="0.25">
      <c r="A294" s="369"/>
    </row>
    <row r="295" spans="1:1" x14ac:dyDescent="0.25">
      <c r="A295" s="369"/>
    </row>
    <row r="296" spans="1:1" x14ac:dyDescent="0.25">
      <c r="A296" s="369"/>
    </row>
    <row r="297" spans="1:1" x14ac:dyDescent="0.25">
      <c r="A297" s="369"/>
    </row>
    <row r="298" spans="1:1" x14ac:dyDescent="0.25">
      <c r="A298" s="369"/>
    </row>
    <row r="299" spans="1:1" x14ac:dyDescent="0.25">
      <c r="A299" s="369"/>
    </row>
    <row r="300" spans="1:1" x14ac:dyDescent="0.25">
      <c r="A300" s="369"/>
    </row>
    <row r="301" spans="1:1" x14ac:dyDescent="0.25">
      <c r="A301" s="369"/>
    </row>
    <row r="302" spans="1:1" x14ac:dyDescent="0.25">
      <c r="A302" s="369"/>
    </row>
    <row r="303" spans="1:1" x14ac:dyDescent="0.25">
      <c r="A303" s="369"/>
    </row>
    <row r="304" spans="1:1" x14ac:dyDescent="0.25">
      <c r="A304" s="369"/>
    </row>
    <row r="305" spans="1:1" x14ac:dyDescent="0.25">
      <c r="A305" s="369"/>
    </row>
    <row r="306" spans="1:1" x14ac:dyDescent="0.25">
      <c r="A306" s="369"/>
    </row>
    <row r="307" spans="1:1" x14ac:dyDescent="0.25">
      <c r="A307" s="369"/>
    </row>
    <row r="308" spans="1:1" x14ac:dyDescent="0.25">
      <c r="A308" s="369"/>
    </row>
    <row r="309" spans="1:1" x14ac:dyDescent="0.25">
      <c r="A309" s="369"/>
    </row>
    <row r="310" spans="1:1" x14ac:dyDescent="0.25">
      <c r="A310" s="369"/>
    </row>
    <row r="311" spans="1:1" x14ac:dyDescent="0.25">
      <c r="A311" s="369"/>
    </row>
    <row r="312" spans="1:1" x14ac:dyDescent="0.25">
      <c r="A312" s="369"/>
    </row>
    <row r="313" spans="1:1" x14ac:dyDescent="0.25">
      <c r="A313" s="369"/>
    </row>
    <row r="314" spans="1:1" x14ac:dyDescent="0.25">
      <c r="A314" s="369"/>
    </row>
    <row r="315" spans="1:1" x14ac:dyDescent="0.25">
      <c r="A315" s="369"/>
    </row>
    <row r="316" spans="1:1" x14ac:dyDescent="0.25">
      <c r="A316" s="369"/>
    </row>
    <row r="317" spans="1:1" x14ac:dyDescent="0.25">
      <c r="A317" s="369"/>
    </row>
    <row r="318" spans="1:1" x14ac:dyDescent="0.25">
      <c r="A318" s="369"/>
    </row>
    <row r="319" spans="1:1" x14ac:dyDescent="0.25">
      <c r="A319" s="369"/>
    </row>
    <row r="320" spans="1:1" x14ac:dyDescent="0.25">
      <c r="A320" s="369"/>
    </row>
    <row r="321" spans="1:1" x14ac:dyDescent="0.25">
      <c r="A321" s="369"/>
    </row>
    <row r="322" spans="1:1" x14ac:dyDescent="0.25">
      <c r="A322" s="369"/>
    </row>
    <row r="323" spans="1:1" x14ac:dyDescent="0.25">
      <c r="A323" s="369"/>
    </row>
    <row r="324" spans="1:1" x14ac:dyDescent="0.25">
      <c r="A324" s="369"/>
    </row>
    <row r="325" spans="1:1" x14ac:dyDescent="0.25">
      <c r="A325" s="369"/>
    </row>
    <row r="326" spans="1:1" x14ac:dyDescent="0.25">
      <c r="A326" s="369"/>
    </row>
    <row r="327" spans="1:1" x14ac:dyDescent="0.25">
      <c r="A327" s="369"/>
    </row>
    <row r="328" spans="1:1" x14ac:dyDescent="0.25">
      <c r="A328" s="369"/>
    </row>
    <row r="329" spans="1:1" x14ac:dyDescent="0.25">
      <c r="A329" s="369"/>
    </row>
    <row r="330" spans="1:1" x14ac:dyDescent="0.25">
      <c r="A330" s="369"/>
    </row>
    <row r="331" spans="1:1" x14ac:dyDescent="0.25">
      <c r="A331" s="369"/>
    </row>
    <row r="332" spans="1:1" x14ac:dyDescent="0.25">
      <c r="A332" s="369"/>
    </row>
    <row r="333" spans="1:1" x14ac:dyDescent="0.25">
      <c r="A333" s="369"/>
    </row>
    <row r="334" spans="1:1" x14ac:dyDescent="0.25">
      <c r="A334" s="369"/>
    </row>
    <row r="335" spans="1:1" x14ac:dyDescent="0.25">
      <c r="A335" s="369"/>
    </row>
    <row r="336" spans="1:1" x14ac:dyDescent="0.25">
      <c r="A336" s="369"/>
    </row>
    <row r="337" spans="1:1" x14ac:dyDescent="0.25">
      <c r="A337" s="369"/>
    </row>
    <row r="338" spans="1:1" x14ac:dyDescent="0.25">
      <c r="A338" s="369"/>
    </row>
    <row r="339" spans="1:1" x14ac:dyDescent="0.25">
      <c r="A339" s="369"/>
    </row>
    <row r="340" spans="1:1" x14ac:dyDescent="0.25">
      <c r="A340" s="369"/>
    </row>
    <row r="341" spans="1:1" x14ac:dyDescent="0.25">
      <c r="A341" s="369"/>
    </row>
    <row r="342" spans="1:1" x14ac:dyDescent="0.25">
      <c r="A342" s="369"/>
    </row>
    <row r="343" spans="1:1" x14ac:dyDescent="0.25">
      <c r="A343" s="369"/>
    </row>
    <row r="344" spans="1:1" x14ac:dyDescent="0.25">
      <c r="A344" s="369"/>
    </row>
    <row r="345" spans="1:1" x14ac:dyDescent="0.25">
      <c r="A345" s="369"/>
    </row>
    <row r="346" spans="1:1" x14ac:dyDescent="0.25">
      <c r="A346" s="369"/>
    </row>
    <row r="347" spans="1:1" x14ac:dyDescent="0.25">
      <c r="A347" s="369"/>
    </row>
    <row r="348" spans="1:1" x14ac:dyDescent="0.25">
      <c r="A348" s="369"/>
    </row>
    <row r="349" spans="1:1" x14ac:dyDescent="0.25">
      <c r="A349" s="369"/>
    </row>
    <row r="350" spans="1:1" x14ac:dyDescent="0.25">
      <c r="A350" s="369"/>
    </row>
    <row r="351" spans="1:1" x14ac:dyDescent="0.25">
      <c r="A351" s="369"/>
    </row>
    <row r="352" spans="1:1" x14ac:dyDescent="0.25">
      <c r="A352" s="369"/>
    </row>
    <row r="353" spans="1:1" x14ac:dyDescent="0.25">
      <c r="A353" s="369"/>
    </row>
    <row r="354" spans="1:1" x14ac:dyDescent="0.25">
      <c r="A354" s="369"/>
    </row>
    <row r="355" spans="1:1" x14ac:dyDescent="0.25">
      <c r="A355" s="369"/>
    </row>
    <row r="356" spans="1:1" x14ac:dyDescent="0.25">
      <c r="A356" s="369"/>
    </row>
    <row r="357" spans="1:1" x14ac:dyDescent="0.25">
      <c r="A357" s="369"/>
    </row>
    <row r="358" spans="1:1" x14ac:dyDescent="0.25">
      <c r="A358" s="369"/>
    </row>
    <row r="359" spans="1:1" x14ac:dyDescent="0.25">
      <c r="A359" s="369"/>
    </row>
    <row r="360" spans="1:1" x14ac:dyDescent="0.25">
      <c r="A360" s="369"/>
    </row>
    <row r="361" spans="1:1" x14ac:dyDescent="0.25">
      <c r="A361" s="369"/>
    </row>
    <row r="362" spans="1:1" x14ac:dyDescent="0.25">
      <c r="A362" s="369"/>
    </row>
    <row r="363" spans="1:1" x14ac:dyDescent="0.25">
      <c r="A363" s="369"/>
    </row>
    <row r="364" spans="1:1" x14ac:dyDescent="0.25">
      <c r="A364" s="369"/>
    </row>
    <row r="365" spans="1:1" x14ac:dyDescent="0.25">
      <c r="A365" s="369"/>
    </row>
    <row r="366" spans="1:1" x14ac:dyDescent="0.25">
      <c r="A366" s="369"/>
    </row>
    <row r="367" spans="1:1" x14ac:dyDescent="0.25">
      <c r="A367" s="369"/>
    </row>
    <row r="368" spans="1:1" x14ac:dyDescent="0.25">
      <c r="A368" s="369"/>
    </row>
  </sheetData>
  <mergeCells count="1">
    <mergeCell ref="A1:F1"/>
  </mergeCells>
  <pageMargins left="0.7" right="0.7" top="0.75" bottom="0.75" header="0.3" footer="0.3"/>
  <pageSetup scale="59" fitToHeight="3" orientation="portrait" r:id="rId1"/>
  <headerFooter>
    <oddHeader>&amp;L&amp;"-,Bold"&amp;14 2020-21 OFFICIAL Academic Calendar
&amp;"-,Bold Italic"&amp;KFF0000Tepper Undergraduate Programs follow the University Official Calendar&amp;R&amp;"Source Serif Pro Semibold,Bold"&amp;14&amp;KBB0000Carnegie Mellon University</oddHeader>
    <oddFooter>&amp;L&amp;"-,Bold"&amp;12Proposed: 2 November 2017
Approved: &amp;KFF00004 December 2019&amp;K01+000
Updated: &amp;KFF00005 December 2019; 2 September 2020; 9 October 2020&amp;R&amp;"-,Bold"&amp;12Page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All Programs</vt:lpstr>
      <vt:lpstr>MBA PGH On Campus 10.7.2020</vt:lpstr>
      <vt:lpstr>MBA Online 10.7.2020</vt:lpstr>
      <vt:lpstr>MSBA 10.7.2020</vt:lpstr>
      <vt:lpstr>MSCF 10.16.2020</vt:lpstr>
      <vt:lpstr>MSPM 2020</vt:lpstr>
      <vt:lpstr>MSPM 2021_ 10.16.2020</vt:lpstr>
      <vt:lpstr>PhD</vt:lpstr>
      <vt:lpstr>Undergrad 10.9.2020</vt:lpstr>
      <vt:lpstr>Faculty Meetings</vt:lpstr>
      <vt:lpstr>'MSCF 10.16.2020'!Print_Area</vt:lpstr>
      <vt:lpstr>'MSBA 10.7.2020'!Print_Titles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Formato</dc:creator>
  <cp:lastModifiedBy>Amanda Formato</cp:lastModifiedBy>
  <cp:lastPrinted>2020-11-12T21:09:12Z</cp:lastPrinted>
  <dcterms:created xsi:type="dcterms:W3CDTF">2020-02-03T21:49:03Z</dcterms:created>
  <dcterms:modified xsi:type="dcterms:W3CDTF">2020-11-12T21:09:26Z</dcterms:modified>
  <cp:contentStatus/>
</cp:coreProperties>
</file>