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TES\Fringe Rate Maintenance\"/>
    </mc:Choice>
  </mc:AlternateContent>
  <xr:revisionPtr revIDLastSave="0" documentId="13_ncr:1_{0C46C0E2-5E09-4E4E-9972-3ABEECFA5E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3" l="1"/>
  <c r="K44" i="3"/>
  <c r="J44" i="3"/>
  <c r="I44" i="3"/>
  <c r="H44" i="3"/>
  <c r="G44" i="3"/>
  <c r="F44" i="3"/>
  <c r="E44" i="3"/>
  <c r="D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10" i="2"/>
  <c r="M9" i="2"/>
  <c r="M8" i="2"/>
  <c r="M7" i="2"/>
  <c r="E27" i="2"/>
  <c r="F27" i="2"/>
  <c r="G27" i="2"/>
  <c r="H27" i="2"/>
  <c r="I27" i="2"/>
  <c r="J27" i="2"/>
  <c r="K27" i="2"/>
  <c r="L27" i="2"/>
  <c r="D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44" i="3" l="1"/>
  <c r="K6" i="1"/>
  <c r="E6" i="1"/>
  <c r="E4" i="1"/>
  <c r="G2" i="1"/>
  <c r="E2" i="1"/>
  <c r="L6" i="1" l="1"/>
  <c r="L2" i="1"/>
  <c r="I4" i="1"/>
  <c r="L4" i="1" s="1"/>
</calcChain>
</file>

<file path=xl/sharedStrings.xml><?xml version="1.0" encoding="utf-8"?>
<sst xmlns="http://schemas.openxmlformats.org/spreadsheetml/2006/main" count="216" uniqueCount="107">
  <si>
    <t>OBJ</t>
  </si>
  <si>
    <t>Object Code</t>
  </si>
  <si>
    <t>SALARY</t>
  </si>
  <si>
    <t>TES Overhead Charge</t>
  </si>
  <si>
    <t>FT Benefit Charge</t>
  </si>
  <si>
    <t>PT Benefit Charge</t>
  </si>
  <si>
    <t>Mandatory Benefit Charge</t>
  </si>
  <si>
    <t>Total Billing</t>
  </si>
  <si>
    <t xml:space="preserve">ADMINISTRATIVE NONEXEMPT FT </t>
  </si>
  <si>
    <t>ADMINISTRATIVE NONEXEMPT PT</t>
  </si>
  <si>
    <t>ADMIN NONEXEMPT PT&lt;17.5</t>
  </si>
  <si>
    <t>81212</t>
  </si>
  <si>
    <t>ADMINISTRATIVE EXEMPT FT</t>
  </si>
  <si>
    <t>81222</t>
  </si>
  <si>
    <t>ADMINISTRATIVE NONEXEMPT FT</t>
  </si>
  <si>
    <t>81224</t>
  </si>
  <si>
    <t>81226</t>
  </si>
  <si>
    <t>81232</t>
  </si>
  <si>
    <t>ADMIN NONEXEMPT OVERTIME FT</t>
  </si>
  <si>
    <t>81234</t>
  </si>
  <si>
    <t>ADMIN NONEXEMPT OVERTIME PT</t>
  </si>
  <si>
    <t>81236</t>
  </si>
  <si>
    <t>ADMIN NONEX OVERTIME PT&lt;17.5</t>
  </si>
  <si>
    <t>81322</t>
  </si>
  <si>
    <t>TECH/PROFESS NONEXEMPT FT</t>
  </si>
  <si>
    <t>81324</t>
  </si>
  <si>
    <t>TECH/PROFESS NONEXEMPT PT</t>
  </si>
  <si>
    <t>81326</t>
  </si>
  <si>
    <t>TECH/PROFESS NONEXEMPT PT&lt;17.5</t>
  </si>
  <si>
    <t>81332</t>
  </si>
  <si>
    <t>TECH/PROFESS NONEX OT FT</t>
  </si>
  <si>
    <t>81336</t>
  </si>
  <si>
    <t>TECH/PROFESS NONEX OT PT&lt;17.5</t>
  </si>
  <si>
    <t>81538</t>
  </si>
  <si>
    <t>TEMPORARY SERVICES</t>
  </si>
  <si>
    <t>82102</t>
  </si>
  <si>
    <t>BENEFITS FULL TIME</t>
  </si>
  <si>
    <t>82104</t>
  </si>
  <si>
    <t>BENEFITS PART TIME</t>
  </si>
  <si>
    <t>82106</t>
  </si>
  <si>
    <t>BENEFITS PART TIME MANDATORY</t>
  </si>
  <si>
    <t>85313</t>
  </si>
  <si>
    <t>PROFESSIONAL SERVICES</t>
  </si>
  <si>
    <t>85633</t>
  </si>
  <si>
    <t>CLOUD COMPUTING SERVICES EXTERNAL</t>
  </si>
  <si>
    <t>88220</t>
  </si>
  <si>
    <t>IC DESKTOP SUPPORT SERVICES</t>
  </si>
  <si>
    <t>88700</t>
  </si>
  <si>
    <t>IC TELEPHONE LOCAL</t>
  </si>
  <si>
    <t>88705</t>
  </si>
  <si>
    <t>IC TELEPH LONG DIST/OTHER CALL</t>
  </si>
  <si>
    <t>88715</t>
  </si>
  <si>
    <t>IC TELEPHONE EQUIPMENT</t>
  </si>
  <si>
    <t>88800</t>
  </si>
  <si>
    <t>IC NETWORK FEE</t>
  </si>
  <si>
    <t>Period Number</t>
  </si>
  <si>
    <t>Period Name</t>
  </si>
  <si>
    <t>Jul15-16</t>
  </si>
  <si>
    <t>Aug15-16</t>
  </si>
  <si>
    <t>Sep15-16</t>
  </si>
  <si>
    <t>Oct15-16</t>
  </si>
  <si>
    <t>Nov15-16</t>
  </si>
  <si>
    <t>Dec15-16</t>
  </si>
  <si>
    <t>Jan16-16</t>
  </si>
  <si>
    <t>Feb16-16</t>
  </si>
  <si>
    <t>Mar16-16</t>
  </si>
  <si>
    <t>Organization Name</t>
  </si>
  <si>
    <t>TES (HR)</t>
  </si>
  <si>
    <t>Batch Actual Flag</t>
  </si>
  <si>
    <t>A</t>
  </si>
  <si>
    <t>Fiscal Year</t>
  </si>
  <si>
    <t>Object Code Number</t>
  </si>
  <si>
    <t>Object Code Name</t>
  </si>
  <si>
    <t>Functional Net Amount</t>
  </si>
  <si>
    <t>Report Filters:_x000D_
     "Set of Books Name = Carnegie Mellon"_x000D_
     "Organization Number = 550130"_x000D_
     "Fiscal Year = 2016"_x000D_
     "Batch Actual Flag = A"_x000D_
     "Object Code Number between 50000 and 99999"</t>
  </si>
  <si>
    <t>50000</t>
  </si>
  <si>
    <t>NET ASSETS</t>
  </si>
  <si>
    <t>50105</t>
  </si>
  <si>
    <t>BEGINNING NET ASSETS</t>
  </si>
  <si>
    <t>81568</t>
  </si>
  <si>
    <t>OTHER COMPENSATION</t>
  </si>
  <si>
    <t>82110</t>
  </si>
  <si>
    <t>BENEFITS-MANDATORY ADD'L COMP</t>
  </si>
  <si>
    <t>82883</t>
  </si>
  <si>
    <t>COMMUNICATIONS DEVICE ALLOW</t>
  </si>
  <si>
    <t>84106</t>
  </si>
  <si>
    <t>OFFICE SUPPLIES</t>
  </si>
  <si>
    <t>84112</t>
  </si>
  <si>
    <t>OTHER SUPPLIES</t>
  </si>
  <si>
    <t>85152</t>
  </si>
  <si>
    <t>MEMBERSHIPS AND DUES</t>
  </si>
  <si>
    <t>85162</t>
  </si>
  <si>
    <t>REFRESHMENTS</t>
  </si>
  <si>
    <t>85916</t>
  </si>
  <si>
    <t>UNALLOWABLE EXPENSES</t>
  </si>
  <si>
    <t>88080</t>
  </si>
  <si>
    <t>IC SUPPORT SERVICES</t>
  </si>
  <si>
    <t>88405</t>
  </si>
  <si>
    <t>IC FACILITIES MGMT SVCS</t>
  </si>
  <si>
    <t>88825</t>
  </si>
  <si>
    <t>IC COPYING CENTER CHARGES</t>
  </si>
  <si>
    <t>88835</t>
  </si>
  <si>
    <t>IC PRINTING SERVICES</t>
  </si>
  <si>
    <t>TES Overhead Rate FY25 21.5%</t>
  </si>
  <si>
    <t>Full-Time Benefit Rate FY25 24.9%</t>
  </si>
  <si>
    <t>Part-Time Benfit Rate FY25 23.6%</t>
  </si>
  <si>
    <t>Manadatory Benefit Rate FY25 .080%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</si>
</sst>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&quot;$&quot;#,##0.00"/>
    <numFmt numFmtId="167" formatCode="0.000"/>
    <numFmt numFmtId="168" formatCode="#0"/>
    <numFmt numFmtId="169" formatCode="#,###.00"/>
    <numFmt numFmtId="170" formatCode="#,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4" tint="-0.499984740745262"/>
      <name val="Arial"/>
      <family val="2"/>
    </font>
    <font>
      <b/>
      <sz val="8"/>
      <color theme="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indexed="21"/>
      <name val="Arial"/>
      <family val="2"/>
    </font>
    <font>
      <sz val="8.25"/>
      <color rgb="FF000000"/>
      <name val="Microsoft Sans Serif"/>
      <family val="2"/>
    </font>
    <font>
      <sz val="8.25"/>
      <color rgb="FFFFFFFF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408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center" wrapText="1"/>
    </xf>
    <xf numFmtId="164" fontId="8" fillId="2" borderId="0" xfId="1" applyNumberFormat="1" applyFont="1" applyFill="1" applyAlignment="1">
      <alignment horizontal="center" vertical="center" wrapText="1"/>
    </xf>
    <xf numFmtId="165" fontId="5" fillId="0" borderId="0" xfId="0" quotePrefix="1" applyNumberFormat="1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</xf>
    <xf numFmtId="166" fontId="0" fillId="0" borderId="0" xfId="0" applyNumberFormat="1" applyFill="1"/>
    <xf numFmtId="167" fontId="0" fillId="0" borderId="0" xfId="0" applyNumberFormat="1" applyFill="1"/>
    <xf numFmtId="167" fontId="3" fillId="0" borderId="0" xfId="1" applyNumberFormat="1" applyFont="1" applyFill="1"/>
    <xf numFmtId="7" fontId="1" fillId="0" borderId="0" xfId="1" applyNumberFormat="1" applyFill="1"/>
    <xf numFmtId="167" fontId="9" fillId="0" borderId="0" xfId="1" applyNumberFormat="1" applyFont="1" applyFill="1"/>
    <xf numFmtId="43" fontId="1" fillId="0" borderId="0" xfId="1" applyFill="1"/>
    <xf numFmtId="167" fontId="10" fillId="0" borderId="0" xfId="1" applyNumberFormat="1" applyFont="1" applyFill="1"/>
    <xf numFmtId="167" fontId="11" fillId="0" borderId="0" xfId="1" applyNumberFormat="1" applyFont="1" applyFill="1"/>
    <xf numFmtId="164" fontId="12" fillId="0" borderId="0" xfId="1" applyNumberFormat="1" applyFont="1" applyFill="1"/>
    <xf numFmtId="164" fontId="9" fillId="0" borderId="0" xfId="1" applyNumberFormat="1" applyFont="1" applyFill="1"/>
    <xf numFmtId="7" fontId="2" fillId="3" borderId="0" xfId="1" applyNumberFormat="1" applyFont="1" applyFill="1"/>
    <xf numFmtId="7" fontId="1" fillId="3" borderId="0" xfId="1" applyNumberFormat="1" applyFill="1"/>
    <xf numFmtId="168" fontId="13" fillId="4" borderId="4" xfId="0" applyNumberFormat="1" applyFont="1" applyFill="1" applyBorder="1" applyAlignment="1">
      <alignment horizontal="left"/>
    </xf>
    <xf numFmtId="49" fontId="13" fillId="4" borderId="4" xfId="0" applyNumberFormat="1" applyFont="1" applyFill="1" applyBorder="1" applyAlignment="1">
      <alignment horizontal="left"/>
    </xf>
    <xf numFmtId="169" fontId="13" fillId="5" borderId="4" xfId="0" applyNumberFormat="1" applyFont="1" applyFill="1" applyBorder="1" applyAlignment="1">
      <alignment horizontal="right"/>
    </xf>
    <xf numFmtId="169" fontId="0" fillId="0" borderId="0" xfId="0" applyNumberFormat="1"/>
    <xf numFmtId="0" fontId="14" fillId="6" borderId="4" xfId="0" applyFont="1" applyFill="1" applyBorder="1" applyAlignment="1">
      <alignment horizontal="center"/>
    </xf>
    <xf numFmtId="170" fontId="14" fillId="6" borderId="4" xfId="0" applyNumberFormat="1" applyFont="1" applyFill="1" applyBorder="1" applyAlignment="1">
      <alignment horizontal="center"/>
    </xf>
    <xf numFmtId="49" fontId="14" fillId="6" borderId="4" xfId="0" applyNumberFormat="1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wrapText="1"/>
    </xf>
    <xf numFmtId="168" fontId="13" fillId="3" borderId="4" xfId="0" applyNumberFormat="1" applyFont="1" applyFill="1" applyBorder="1" applyAlignment="1">
      <alignment horizontal="left"/>
    </xf>
    <xf numFmtId="49" fontId="13" fillId="3" borderId="4" xfId="0" applyNumberFormat="1" applyFont="1" applyFill="1" applyBorder="1" applyAlignment="1">
      <alignment horizontal="left"/>
    </xf>
    <xf numFmtId="169" fontId="13" fillId="3" borderId="4" xfId="0" applyNumberFormat="1" applyFont="1" applyFill="1" applyBorder="1" applyAlignment="1">
      <alignment horizontal="right"/>
    </xf>
    <xf numFmtId="169" fontId="0" fillId="3" borderId="0" xfId="0" applyNumberFormat="1" applyFill="1"/>
    <xf numFmtId="0" fontId="13" fillId="5" borderId="4" xfId="0" applyFont="1" applyFill="1" applyBorder="1" applyAlignment="1">
      <alignment wrapText="1"/>
    </xf>
    <xf numFmtId="0" fontId="13" fillId="5" borderId="5" xfId="0" applyFont="1" applyFill="1" applyBorder="1" applyAlignment="1">
      <alignment wrapText="1"/>
    </xf>
    <xf numFmtId="0" fontId="13" fillId="5" borderId="6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zoomScaleNormal="100" workbookViewId="0">
      <selection activeCell="N3" sqref="N3"/>
    </sheetView>
  </sheetViews>
  <sheetFormatPr defaultRowHeight="15" x14ac:dyDescent="0.25"/>
  <cols>
    <col min="2" max="2" width="27" bestFit="1" customWidth="1"/>
    <col min="10" max="10" width="10.28515625" customWidth="1"/>
  </cols>
  <sheetData>
    <row r="1" spans="1:12" ht="57" thickBot="1" x14ac:dyDescent="0.3">
      <c r="A1" s="1" t="s">
        <v>0</v>
      </c>
      <c r="B1" s="2" t="s">
        <v>1</v>
      </c>
      <c r="C1" s="3" t="s">
        <v>2</v>
      </c>
      <c r="D1" s="4" t="s">
        <v>103</v>
      </c>
      <c r="E1" s="5" t="s">
        <v>3</v>
      </c>
      <c r="F1" s="4" t="s">
        <v>104</v>
      </c>
      <c r="G1" s="5" t="s">
        <v>4</v>
      </c>
      <c r="H1" s="4" t="s">
        <v>105</v>
      </c>
      <c r="I1" s="5" t="s">
        <v>5</v>
      </c>
      <c r="J1" s="6" t="s">
        <v>106</v>
      </c>
      <c r="K1" s="5" t="s">
        <v>6</v>
      </c>
      <c r="L1" s="6" t="s">
        <v>7</v>
      </c>
    </row>
    <row r="2" spans="1:12" x14ac:dyDescent="0.25">
      <c r="A2" s="7">
        <v>81222</v>
      </c>
      <c r="B2" s="8" t="s">
        <v>8</v>
      </c>
      <c r="C2" s="9">
        <v>16</v>
      </c>
      <c r="D2" s="10">
        <v>0.215</v>
      </c>
      <c r="E2" s="9">
        <f>C2*D2</f>
        <v>3.44</v>
      </c>
      <c r="F2" s="11">
        <v>0.249</v>
      </c>
      <c r="G2" s="12">
        <f>C2*F2</f>
        <v>3.984</v>
      </c>
      <c r="H2" s="13"/>
      <c r="I2" s="14"/>
      <c r="J2" s="11"/>
      <c r="K2" s="14"/>
      <c r="L2" s="19">
        <f>SUM(C2,E2,G2)</f>
        <v>23.423999999999999</v>
      </c>
    </row>
    <row r="3" spans="1:12" x14ac:dyDescent="0.25">
      <c r="A3" s="7"/>
      <c r="B3" s="8"/>
      <c r="C3" s="9"/>
      <c r="D3" s="10"/>
      <c r="E3" s="9"/>
      <c r="F3" s="15"/>
      <c r="G3" s="14"/>
      <c r="H3" s="13"/>
      <c r="I3" s="14"/>
      <c r="J3" s="11"/>
      <c r="K3" s="14"/>
      <c r="L3" s="20"/>
    </row>
    <row r="4" spans="1:12" x14ac:dyDescent="0.25">
      <c r="A4" s="7">
        <v>81224</v>
      </c>
      <c r="B4" s="8" t="s">
        <v>9</v>
      </c>
      <c r="C4" s="9">
        <v>20</v>
      </c>
      <c r="D4" s="10">
        <v>0.215</v>
      </c>
      <c r="E4" s="9">
        <f t="shared" ref="E4:E6" si="0">C4*D4</f>
        <v>4.3</v>
      </c>
      <c r="F4" s="15"/>
      <c r="G4" s="14"/>
      <c r="H4" s="16">
        <v>0.23599999999999999</v>
      </c>
      <c r="I4" s="12">
        <f>C4*H4</f>
        <v>4.72</v>
      </c>
      <c r="J4" s="17"/>
      <c r="K4" s="14"/>
      <c r="L4" s="19">
        <f>SUM(C4,E4,I4)</f>
        <v>29.02</v>
      </c>
    </row>
    <row r="5" spans="1:12" x14ac:dyDescent="0.25">
      <c r="A5" s="7"/>
      <c r="B5" s="8"/>
      <c r="C5" s="9"/>
      <c r="D5" s="10"/>
      <c r="E5" s="9"/>
      <c r="F5" s="15"/>
      <c r="G5" s="14"/>
      <c r="H5" s="13"/>
      <c r="I5" s="14"/>
      <c r="J5" s="17"/>
      <c r="K5" s="14"/>
      <c r="L5" s="20"/>
    </row>
    <row r="6" spans="1:12" x14ac:dyDescent="0.25">
      <c r="A6" s="7">
        <v>81226</v>
      </c>
      <c r="B6" s="8" t="s">
        <v>10</v>
      </c>
      <c r="C6" s="9">
        <v>17</v>
      </c>
      <c r="D6" s="10">
        <v>0.215</v>
      </c>
      <c r="E6" s="9">
        <f t="shared" si="0"/>
        <v>3.6549999999999998</v>
      </c>
      <c r="F6" s="15"/>
      <c r="G6" s="14"/>
      <c r="H6" s="18"/>
      <c r="I6" s="14"/>
      <c r="J6" s="11">
        <v>0.08</v>
      </c>
      <c r="K6" s="12">
        <f>C6*J6</f>
        <v>1.36</v>
      </c>
      <c r="L6" s="19">
        <f>SUM(C6,E6,K6)</f>
        <v>22.015000000000001</v>
      </c>
    </row>
  </sheetData>
  <printOptions gridLines="1"/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7"/>
  <sheetViews>
    <sheetView workbookViewId="0">
      <selection activeCell="O19" sqref="O19"/>
    </sheetView>
  </sheetViews>
  <sheetFormatPr defaultRowHeight="15" x14ac:dyDescent="0.25"/>
  <cols>
    <col min="3" max="3" width="33.28515625" bestFit="1" customWidth="1"/>
    <col min="4" max="7" width="9.85546875" bestFit="1" customWidth="1"/>
    <col min="8" max="8" width="10.85546875" bestFit="1" customWidth="1"/>
    <col min="9" max="12" width="9.85546875" bestFit="1" customWidth="1"/>
    <col min="13" max="13" width="10.85546875" bestFit="1" customWidth="1"/>
  </cols>
  <sheetData>
    <row r="2" spans="1:13" x14ac:dyDescent="0.25">
      <c r="A2" s="25"/>
      <c r="B2" s="25"/>
      <c r="C2" s="25" t="s">
        <v>55</v>
      </c>
      <c r="D2" s="26">
        <v>224</v>
      </c>
      <c r="E2" s="26">
        <v>225</v>
      </c>
      <c r="F2" s="26">
        <v>226</v>
      </c>
      <c r="G2" s="26">
        <v>227</v>
      </c>
      <c r="H2" s="26">
        <v>228</v>
      </c>
      <c r="I2" s="26">
        <v>229</v>
      </c>
      <c r="J2" s="26">
        <v>230</v>
      </c>
      <c r="K2" s="26">
        <v>231</v>
      </c>
      <c r="L2" s="26">
        <v>232</v>
      </c>
    </row>
    <row r="3" spans="1:13" x14ac:dyDescent="0.25">
      <c r="A3" s="25"/>
      <c r="B3" s="25"/>
      <c r="C3" s="25" t="s">
        <v>56</v>
      </c>
      <c r="D3" s="27" t="s">
        <v>57</v>
      </c>
      <c r="E3" s="27" t="s">
        <v>58</v>
      </c>
      <c r="F3" s="27" t="s">
        <v>59</v>
      </c>
      <c r="G3" s="27" t="s">
        <v>60</v>
      </c>
      <c r="H3" s="27" t="s">
        <v>61</v>
      </c>
      <c r="I3" s="27" t="s">
        <v>62</v>
      </c>
      <c r="J3" s="27" t="s">
        <v>63</v>
      </c>
      <c r="K3" s="27" t="s">
        <v>64</v>
      </c>
      <c r="L3" s="27" t="s">
        <v>65</v>
      </c>
    </row>
    <row r="4" spans="1:13" x14ac:dyDescent="0.25">
      <c r="A4" s="25"/>
      <c r="B4" s="25"/>
      <c r="C4" s="25" t="s">
        <v>66</v>
      </c>
      <c r="D4" s="27" t="s">
        <v>67</v>
      </c>
      <c r="E4" s="27" t="s">
        <v>67</v>
      </c>
      <c r="F4" s="27" t="s">
        <v>67</v>
      </c>
      <c r="G4" s="27" t="s">
        <v>67</v>
      </c>
      <c r="H4" s="27" t="s">
        <v>67</v>
      </c>
      <c r="I4" s="27" t="s">
        <v>67</v>
      </c>
      <c r="J4" s="27" t="s">
        <v>67</v>
      </c>
      <c r="K4" s="27" t="s">
        <v>67</v>
      </c>
      <c r="L4" s="27" t="s">
        <v>67</v>
      </c>
    </row>
    <row r="5" spans="1:13" x14ac:dyDescent="0.25">
      <c r="A5" s="25"/>
      <c r="B5" s="25"/>
      <c r="C5" s="25" t="s">
        <v>68</v>
      </c>
      <c r="D5" s="27" t="s">
        <v>69</v>
      </c>
      <c r="E5" s="27" t="s">
        <v>69</v>
      </c>
      <c r="F5" s="27" t="s">
        <v>69</v>
      </c>
      <c r="G5" s="27" t="s">
        <v>69</v>
      </c>
      <c r="H5" s="27" t="s">
        <v>69</v>
      </c>
      <c r="I5" s="27" t="s">
        <v>69</v>
      </c>
      <c r="J5" s="27" t="s">
        <v>69</v>
      </c>
      <c r="K5" s="27" t="s">
        <v>69</v>
      </c>
      <c r="L5" s="27" t="s">
        <v>69</v>
      </c>
    </row>
    <row r="6" spans="1:13" ht="33" x14ac:dyDescent="0.25">
      <c r="A6" s="25" t="s">
        <v>70</v>
      </c>
      <c r="B6" s="28" t="s">
        <v>71</v>
      </c>
      <c r="C6" s="25" t="s">
        <v>72</v>
      </c>
      <c r="D6" s="28" t="s">
        <v>73</v>
      </c>
      <c r="E6" s="28" t="s">
        <v>73</v>
      </c>
      <c r="F6" s="28" t="s">
        <v>73</v>
      </c>
      <c r="G6" s="28" t="s">
        <v>73</v>
      </c>
      <c r="H6" s="28" t="s">
        <v>73</v>
      </c>
      <c r="I6" s="28" t="s">
        <v>73</v>
      </c>
      <c r="J6" s="28" t="s">
        <v>73</v>
      </c>
      <c r="K6" s="28" t="s">
        <v>73</v>
      </c>
      <c r="L6" s="28" t="s">
        <v>73</v>
      </c>
    </row>
    <row r="7" spans="1:13" x14ac:dyDescent="0.25">
      <c r="A7" s="21">
        <v>2016</v>
      </c>
      <c r="B7" s="22" t="s">
        <v>11</v>
      </c>
      <c r="C7" s="22" t="s">
        <v>12</v>
      </c>
      <c r="D7" s="23">
        <v>9547.84</v>
      </c>
      <c r="E7" s="23">
        <v>11256.17</v>
      </c>
      <c r="F7" s="23">
        <v>11256.17</v>
      </c>
      <c r="G7" s="23">
        <v>11256.17</v>
      </c>
      <c r="H7" s="23">
        <v>11256.17</v>
      </c>
      <c r="I7" s="23">
        <v>11256.17</v>
      </c>
      <c r="J7" s="23">
        <v>11256.17</v>
      </c>
      <c r="K7" s="23">
        <v>11256.17</v>
      </c>
      <c r="L7" s="23">
        <v>11256.17</v>
      </c>
      <c r="M7" s="24">
        <f t="shared" ref="M7:M10" si="0">SUM(D7:L7)</f>
        <v>99597.2</v>
      </c>
    </row>
    <row r="8" spans="1:13" x14ac:dyDescent="0.25">
      <c r="A8" s="21">
        <v>2016</v>
      </c>
      <c r="B8" s="22" t="s">
        <v>13</v>
      </c>
      <c r="C8" s="22" t="s">
        <v>14</v>
      </c>
      <c r="D8" s="23">
        <v>55483.14</v>
      </c>
      <c r="E8" s="23">
        <v>60284.28</v>
      </c>
      <c r="F8" s="23">
        <v>66119.02</v>
      </c>
      <c r="G8" s="23">
        <v>59223.81</v>
      </c>
      <c r="H8" s="23">
        <v>72953.740000000005</v>
      </c>
      <c r="I8" s="23">
        <v>49213.440000000002</v>
      </c>
      <c r="J8" s="23">
        <v>42074.239999999998</v>
      </c>
      <c r="K8" s="23">
        <v>50652.44</v>
      </c>
      <c r="L8" s="23">
        <v>44313.91</v>
      </c>
      <c r="M8" s="24">
        <f t="shared" si="0"/>
        <v>500318.02</v>
      </c>
    </row>
    <row r="9" spans="1:13" x14ac:dyDescent="0.25">
      <c r="A9" s="21">
        <v>2016</v>
      </c>
      <c r="B9" s="22" t="s">
        <v>15</v>
      </c>
      <c r="C9" s="22" t="s">
        <v>9</v>
      </c>
      <c r="D9" s="23">
        <v>7329.86</v>
      </c>
      <c r="E9" s="23">
        <v>6477.63</v>
      </c>
      <c r="F9" s="23">
        <v>9229.8799999999992</v>
      </c>
      <c r="G9" s="23">
        <v>12501.9</v>
      </c>
      <c r="H9" s="23">
        <v>20391.2</v>
      </c>
      <c r="I9" s="23">
        <v>12322.75</v>
      </c>
      <c r="J9" s="23">
        <v>7625.88</v>
      </c>
      <c r="K9" s="23">
        <v>5728.75</v>
      </c>
      <c r="L9" s="23">
        <v>5786.94</v>
      </c>
      <c r="M9" s="24">
        <f t="shared" si="0"/>
        <v>87394.790000000008</v>
      </c>
    </row>
    <row r="10" spans="1:13" x14ac:dyDescent="0.25">
      <c r="A10" s="21">
        <v>2016</v>
      </c>
      <c r="B10" s="22" t="s">
        <v>16</v>
      </c>
      <c r="C10" s="22" t="s">
        <v>10</v>
      </c>
      <c r="D10" s="23">
        <v>0.65</v>
      </c>
      <c r="E10" s="23">
        <v>1215.5</v>
      </c>
      <c r="F10" s="23">
        <v>1540.01</v>
      </c>
      <c r="G10" s="23">
        <v>2643.76</v>
      </c>
      <c r="H10" s="23">
        <v>3400.25</v>
      </c>
      <c r="I10" s="23">
        <v>1292.26</v>
      </c>
      <c r="J10" s="23">
        <v>22</v>
      </c>
      <c r="K10" s="23">
        <v>145</v>
      </c>
      <c r="L10" s="23">
        <v>95</v>
      </c>
      <c r="M10" s="24">
        <f t="shared" si="0"/>
        <v>10354.43</v>
      </c>
    </row>
    <row r="11" spans="1:13" x14ac:dyDescent="0.25">
      <c r="A11" s="21">
        <v>2016</v>
      </c>
      <c r="B11" s="22" t="s">
        <v>23</v>
      </c>
      <c r="C11" s="22" t="s">
        <v>24</v>
      </c>
      <c r="D11" s="23">
        <v>3133.98</v>
      </c>
      <c r="E11" s="23">
        <v>4447.42</v>
      </c>
      <c r="F11" s="23">
        <v>2402.5</v>
      </c>
      <c r="G11" s="23">
        <v>2475.25</v>
      </c>
      <c r="H11" s="23">
        <v>5185.2700000000004</v>
      </c>
      <c r="I11" s="23">
        <v>3415.89</v>
      </c>
      <c r="J11" s="23">
        <v>2530.5100000000002</v>
      </c>
      <c r="K11" s="23">
        <v>2159.7600000000002</v>
      </c>
      <c r="L11" s="23">
        <v>2185.27</v>
      </c>
      <c r="M11" s="24">
        <f t="shared" ref="M11:M26" si="1">SUM(D11:L11)</f>
        <v>27935.850000000002</v>
      </c>
    </row>
    <row r="12" spans="1:13" x14ac:dyDescent="0.25">
      <c r="A12" s="21">
        <v>2016</v>
      </c>
      <c r="B12" s="22" t="s">
        <v>25</v>
      </c>
      <c r="C12" s="22" t="s">
        <v>26</v>
      </c>
      <c r="D12" s="23">
        <v>-36.75</v>
      </c>
      <c r="E12" s="23"/>
      <c r="F12" s="23"/>
      <c r="G12" s="23"/>
      <c r="H12" s="23"/>
      <c r="I12" s="23"/>
      <c r="J12" s="23"/>
      <c r="K12" s="23"/>
      <c r="L12" s="23">
        <v>615</v>
      </c>
      <c r="M12" s="24">
        <f t="shared" si="1"/>
        <v>578.25</v>
      </c>
    </row>
    <row r="13" spans="1:13" x14ac:dyDescent="0.25">
      <c r="A13" s="21">
        <v>2016</v>
      </c>
      <c r="B13" s="22" t="s">
        <v>27</v>
      </c>
      <c r="C13" s="22" t="s">
        <v>28</v>
      </c>
      <c r="D13" s="23"/>
      <c r="E13" s="23"/>
      <c r="F13" s="23"/>
      <c r="G13" s="23"/>
      <c r="H13" s="23">
        <v>1095</v>
      </c>
      <c r="I13" s="23">
        <v>1410.85</v>
      </c>
      <c r="J13" s="23">
        <v>1231.5899999999999</v>
      </c>
      <c r="K13" s="23"/>
      <c r="L13" s="23"/>
      <c r="M13" s="24">
        <f t="shared" si="1"/>
        <v>3737.4399999999996</v>
      </c>
    </row>
    <row r="14" spans="1:13" x14ac:dyDescent="0.25">
      <c r="A14" s="21">
        <v>2016</v>
      </c>
      <c r="B14" s="22" t="s">
        <v>29</v>
      </c>
      <c r="C14" s="22" t="s">
        <v>30</v>
      </c>
      <c r="D14" s="23">
        <v>17.850000000000001</v>
      </c>
      <c r="E14" s="23">
        <v>125.9</v>
      </c>
      <c r="F14" s="23">
        <v>111.5</v>
      </c>
      <c r="G14" s="23">
        <v>71.25</v>
      </c>
      <c r="H14" s="23">
        <v>766.5</v>
      </c>
      <c r="I14" s="23">
        <v>199.5</v>
      </c>
      <c r="J14" s="23">
        <v>70</v>
      </c>
      <c r="K14" s="23">
        <v>3</v>
      </c>
      <c r="L14" s="23">
        <v>12</v>
      </c>
      <c r="M14" s="24">
        <f t="shared" si="1"/>
        <v>1377.5</v>
      </c>
    </row>
    <row r="15" spans="1:13" x14ac:dyDescent="0.25">
      <c r="A15" s="21">
        <v>2016</v>
      </c>
      <c r="B15" s="22" t="s">
        <v>31</v>
      </c>
      <c r="C15" s="22" t="s">
        <v>32</v>
      </c>
      <c r="D15" s="23"/>
      <c r="E15" s="23"/>
      <c r="F15" s="23"/>
      <c r="G15" s="23"/>
      <c r="H15" s="23"/>
      <c r="I15" s="23">
        <v>12.93</v>
      </c>
      <c r="J15" s="23">
        <v>32.33</v>
      </c>
      <c r="K15" s="23"/>
      <c r="L15" s="23"/>
      <c r="M15" s="24">
        <f t="shared" si="1"/>
        <v>45.26</v>
      </c>
    </row>
    <row r="16" spans="1:13" x14ac:dyDescent="0.25">
      <c r="A16" s="29">
        <v>2016</v>
      </c>
      <c r="B16" s="30" t="s">
        <v>33</v>
      </c>
      <c r="C16" s="30" t="s">
        <v>34</v>
      </c>
      <c r="D16" s="31">
        <v>-108076.52</v>
      </c>
      <c r="E16" s="31">
        <v>-111993.63</v>
      </c>
      <c r="F16" s="31">
        <v>-115665.19</v>
      </c>
      <c r="G16" s="31">
        <v>-113772.56</v>
      </c>
      <c r="H16" s="31">
        <v>-150815.45000000001</v>
      </c>
      <c r="I16" s="31">
        <v>-99338.61</v>
      </c>
      <c r="J16" s="31">
        <v>-76314.460000000006</v>
      </c>
      <c r="K16" s="31">
        <v>-85877.28</v>
      </c>
      <c r="L16" s="31">
        <v>-78349.75</v>
      </c>
      <c r="M16" s="32">
        <f t="shared" si="1"/>
        <v>-940203.45000000007</v>
      </c>
    </row>
    <row r="17" spans="1:13" x14ac:dyDescent="0.25">
      <c r="A17" s="21">
        <v>2016</v>
      </c>
      <c r="B17" s="22" t="s">
        <v>35</v>
      </c>
      <c r="C17" s="22" t="s">
        <v>36</v>
      </c>
      <c r="D17" s="23">
        <v>16599.099999999999</v>
      </c>
      <c r="E17" s="23">
        <v>18732.189999999999</v>
      </c>
      <c r="F17" s="23">
        <v>19371.189999999999</v>
      </c>
      <c r="G17" s="23">
        <v>17936.53</v>
      </c>
      <c r="H17" s="23">
        <v>21884.5</v>
      </c>
      <c r="I17" s="23">
        <v>15683.11</v>
      </c>
      <c r="J17" s="23">
        <v>13516.26</v>
      </c>
      <c r="K17" s="23">
        <v>15554.02</v>
      </c>
      <c r="L17" s="23">
        <v>13948.24</v>
      </c>
      <c r="M17" s="24">
        <f t="shared" si="1"/>
        <v>153225.13999999998</v>
      </c>
    </row>
    <row r="18" spans="1:13" x14ac:dyDescent="0.25">
      <c r="A18" s="21">
        <v>2016</v>
      </c>
      <c r="B18" s="22" t="s">
        <v>37</v>
      </c>
      <c r="C18" s="22" t="s">
        <v>38</v>
      </c>
      <c r="D18" s="23">
        <v>1712.2</v>
      </c>
      <c r="E18" s="23">
        <v>1523.49</v>
      </c>
      <c r="F18" s="23">
        <v>2490.04</v>
      </c>
      <c r="G18" s="23">
        <v>3451.46</v>
      </c>
      <c r="H18" s="23">
        <v>5260.2</v>
      </c>
      <c r="I18" s="23">
        <v>3166.95</v>
      </c>
      <c r="J18" s="23">
        <v>1959.85</v>
      </c>
      <c r="K18" s="23">
        <v>1472.29</v>
      </c>
      <c r="L18" s="23">
        <v>1645.3</v>
      </c>
      <c r="M18" s="24">
        <f t="shared" si="1"/>
        <v>22681.78</v>
      </c>
    </row>
    <row r="19" spans="1:13" x14ac:dyDescent="0.25">
      <c r="A19" s="21">
        <v>2016</v>
      </c>
      <c r="B19" s="22" t="s">
        <v>39</v>
      </c>
      <c r="C19" s="22" t="s">
        <v>40</v>
      </c>
      <c r="D19" s="23">
        <v>0.05</v>
      </c>
      <c r="E19" s="23">
        <v>98.46</v>
      </c>
      <c r="F19" s="23">
        <v>99.06</v>
      </c>
      <c r="G19" s="23">
        <v>193.05</v>
      </c>
      <c r="H19" s="23">
        <v>328.93</v>
      </c>
      <c r="I19" s="23">
        <v>208.66</v>
      </c>
      <c r="J19" s="23">
        <v>91.3</v>
      </c>
      <c r="K19" s="23">
        <v>10.3</v>
      </c>
      <c r="L19" s="23">
        <v>6.75</v>
      </c>
      <c r="M19" s="24">
        <f t="shared" si="1"/>
        <v>1036.56</v>
      </c>
    </row>
    <row r="20" spans="1:13" x14ac:dyDescent="0.25">
      <c r="A20" s="21">
        <v>2016</v>
      </c>
      <c r="B20" s="22" t="s">
        <v>41</v>
      </c>
      <c r="C20" s="22" t="s">
        <v>42</v>
      </c>
      <c r="D20" s="23">
        <v>182.01</v>
      </c>
      <c r="E20" s="23">
        <v>413.87</v>
      </c>
      <c r="F20" s="23">
        <v>177.94</v>
      </c>
      <c r="G20" s="23">
        <v>1048.83</v>
      </c>
      <c r="H20" s="23">
        <v>168.89</v>
      </c>
      <c r="I20" s="23">
        <v>816.08</v>
      </c>
      <c r="J20" s="23">
        <v>621.97</v>
      </c>
      <c r="K20" s="23"/>
      <c r="L20" s="23">
        <v>443.61</v>
      </c>
      <c r="M20" s="24">
        <f t="shared" si="1"/>
        <v>3873.2000000000003</v>
      </c>
    </row>
    <row r="21" spans="1:13" x14ac:dyDescent="0.25">
      <c r="A21" s="21">
        <v>2016</v>
      </c>
      <c r="B21" s="22" t="s">
        <v>43</v>
      </c>
      <c r="C21" s="22" t="s">
        <v>44</v>
      </c>
      <c r="D21" s="23"/>
      <c r="E21" s="23"/>
      <c r="F21" s="23"/>
      <c r="G21" s="23">
        <v>237.5</v>
      </c>
      <c r="H21" s="23"/>
      <c r="I21" s="23"/>
      <c r="J21" s="23">
        <v>475</v>
      </c>
      <c r="K21" s="23"/>
      <c r="L21" s="23"/>
      <c r="M21" s="24">
        <f t="shared" si="1"/>
        <v>712.5</v>
      </c>
    </row>
    <row r="22" spans="1:13" x14ac:dyDescent="0.25">
      <c r="A22" s="21">
        <v>2016</v>
      </c>
      <c r="B22" s="22" t="s">
        <v>45</v>
      </c>
      <c r="C22" s="22" t="s">
        <v>46</v>
      </c>
      <c r="D22" s="23"/>
      <c r="E22" s="23"/>
      <c r="F22" s="23">
        <v>2163</v>
      </c>
      <c r="G22" s="23"/>
      <c r="H22" s="23"/>
      <c r="I22" s="23"/>
      <c r="J22" s="23"/>
      <c r="K22" s="23"/>
      <c r="L22" s="23"/>
      <c r="M22" s="24">
        <f t="shared" si="1"/>
        <v>2163</v>
      </c>
    </row>
    <row r="23" spans="1:13" x14ac:dyDescent="0.25">
      <c r="A23" s="21">
        <v>2016</v>
      </c>
      <c r="B23" s="22" t="s">
        <v>47</v>
      </c>
      <c r="C23" s="22" t="s">
        <v>48</v>
      </c>
      <c r="D23" s="23">
        <v>5.93</v>
      </c>
      <c r="E23" s="23">
        <v>6.26</v>
      </c>
      <c r="F23" s="23">
        <v>6.82</v>
      </c>
      <c r="G23" s="23">
        <v>4.4800000000000004</v>
      </c>
      <c r="H23" s="23">
        <v>5.63</v>
      </c>
      <c r="I23" s="23">
        <v>5.77</v>
      </c>
      <c r="J23" s="23">
        <v>5.19</v>
      </c>
      <c r="K23" s="23">
        <v>8.74</v>
      </c>
      <c r="L23" s="23">
        <v>5.93</v>
      </c>
      <c r="M23" s="24">
        <f t="shared" si="1"/>
        <v>54.75</v>
      </c>
    </row>
    <row r="24" spans="1:13" x14ac:dyDescent="0.25">
      <c r="A24" s="21">
        <v>2016</v>
      </c>
      <c r="B24" s="22" t="s">
        <v>49</v>
      </c>
      <c r="C24" s="22" t="s">
        <v>50</v>
      </c>
      <c r="D24" s="23">
        <v>10.09</v>
      </c>
      <c r="E24" s="23">
        <v>17.48</v>
      </c>
      <c r="F24" s="23">
        <v>15.33</v>
      </c>
      <c r="G24" s="23">
        <v>11.32</v>
      </c>
      <c r="H24" s="23">
        <v>7.49</v>
      </c>
      <c r="I24" s="23">
        <v>8.5399999999999991</v>
      </c>
      <c r="J24" s="23">
        <v>10.8</v>
      </c>
      <c r="K24" s="23">
        <v>7.46</v>
      </c>
      <c r="L24" s="23">
        <v>13.01</v>
      </c>
      <c r="M24" s="24">
        <f t="shared" si="1"/>
        <v>101.52</v>
      </c>
    </row>
    <row r="25" spans="1:13" x14ac:dyDescent="0.25">
      <c r="A25" s="21">
        <v>2016</v>
      </c>
      <c r="B25" s="22" t="s">
        <v>51</v>
      </c>
      <c r="C25" s="22" t="s">
        <v>52</v>
      </c>
      <c r="D25" s="23">
        <v>90.2</v>
      </c>
      <c r="E25" s="23">
        <v>90.2</v>
      </c>
      <c r="F25" s="23">
        <v>90.2</v>
      </c>
      <c r="G25" s="23">
        <v>90.2</v>
      </c>
      <c r="H25" s="23">
        <v>90.2</v>
      </c>
      <c r="I25" s="23">
        <v>90.2</v>
      </c>
      <c r="J25" s="23">
        <v>90.2</v>
      </c>
      <c r="K25" s="23">
        <v>90.2</v>
      </c>
      <c r="L25" s="23">
        <v>90.2</v>
      </c>
      <c r="M25" s="24">
        <f t="shared" si="1"/>
        <v>811.80000000000018</v>
      </c>
    </row>
    <row r="26" spans="1:13" x14ac:dyDescent="0.25">
      <c r="A26" s="21">
        <v>2016</v>
      </c>
      <c r="B26" s="22" t="s">
        <v>53</v>
      </c>
      <c r="C26" s="22" t="s">
        <v>54</v>
      </c>
      <c r="D26" s="23"/>
      <c r="E26" s="23">
        <v>481.68</v>
      </c>
      <c r="F26" s="23"/>
      <c r="G26" s="23">
        <v>481.68</v>
      </c>
      <c r="H26" s="23"/>
      <c r="I26" s="23"/>
      <c r="J26" s="23">
        <v>472.76</v>
      </c>
      <c r="K26" s="23"/>
      <c r="L26" s="23"/>
      <c r="M26" s="24">
        <f t="shared" si="1"/>
        <v>1436.12</v>
      </c>
    </row>
    <row r="27" spans="1:13" x14ac:dyDescent="0.25">
      <c r="D27" s="24">
        <f>SUM(D8:D26)</f>
        <v>-23548.209999999995</v>
      </c>
      <c r="E27" s="24">
        <f t="shared" ref="E27:L27" si="2">SUM(E8:E26)</f>
        <v>-18079.270000000011</v>
      </c>
      <c r="F27" s="24">
        <f t="shared" si="2"/>
        <v>-11848.699999999999</v>
      </c>
      <c r="G27" s="24">
        <f t="shared" si="2"/>
        <v>-13401.540000000014</v>
      </c>
      <c r="H27" s="24">
        <f t="shared" si="2"/>
        <v>-19277.650000000001</v>
      </c>
      <c r="I27" s="24">
        <f t="shared" si="2"/>
        <v>-11491.679999999988</v>
      </c>
      <c r="J27" s="24">
        <f t="shared" si="2"/>
        <v>-5484.5800000000099</v>
      </c>
      <c r="K27" s="24">
        <f t="shared" si="2"/>
        <v>-10045.319999999994</v>
      </c>
      <c r="L27" s="24">
        <f t="shared" si="2"/>
        <v>-9188.5899999999965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workbookViewId="0">
      <selection activeCell="P24" sqref="P24"/>
    </sheetView>
  </sheetViews>
  <sheetFormatPr defaultRowHeight="15" x14ac:dyDescent="0.25"/>
  <cols>
    <col min="1" max="1" width="8.42578125" customWidth="1"/>
    <col min="2" max="2" width="10.28515625" customWidth="1"/>
    <col min="3" max="3" width="33.28515625" bestFit="1" customWidth="1"/>
    <col min="4" max="4" width="13.7109375" customWidth="1"/>
    <col min="5" max="5" width="12.28515625" customWidth="1"/>
    <col min="6" max="6" width="12.5703125" customWidth="1"/>
    <col min="7" max="7" width="13" customWidth="1"/>
    <col min="8" max="8" width="12.28515625" customWidth="1"/>
    <col min="9" max="9" width="11.85546875" customWidth="1"/>
    <col min="10" max="10" width="12" customWidth="1"/>
    <col min="11" max="11" width="11.28515625" customWidth="1"/>
    <col min="12" max="12" width="11.42578125" customWidth="1"/>
    <col min="13" max="13" width="10.85546875" bestFit="1" customWidth="1"/>
  </cols>
  <sheetData>
    <row r="1" spans="1:13" x14ac:dyDescent="0.25">
      <c r="A1" s="34" t="s">
        <v>74</v>
      </c>
      <c r="B1" s="35"/>
      <c r="C1" s="35"/>
      <c r="D1" s="35"/>
      <c r="E1" s="36"/>
      <c r="F1" s="33"/>
      <c r="G1" s="33"/>
      <c r="H1" s="33"/>
      <c r="I1" s="33"/>
      <c r="J1" s="33"/>
      <c r="K1" s="33"/>
      <c r="L1" s="33"/>
    </row>
    <row r="2" spans="1:13" x14ac:dyDescent="0.25">
      <c r="A2" s="25"/>
      <c r="B2" s="25"/>
      <c r="C2" s="25" t="s">
        <v>55</v>
      </c>
      <c r="D2" s="26">
        <v>224</v>
      </c>
      <c r="E2" s="26">
        <v>225</v>
      </c>
      <c r="F2" s="26">
        <v>226</v>
      </c>
      <c r="G2" s="26">
        <v>227</v>
      </c>
      <c r="H2" s="26">
        <v>228</v>
      </c>
      <c r="I2" s="26">
        <v>229</v>
      </c>
      <c r="J2" s="26">
        <v>230</v>
      </c>
      <c r="K2" s="26">
        <v>231</v>
      </c>
      <c r="L2" s="26">
        <v>232</v>
      </c>
    </row>
    <row r="3" spans="1:13" x14ac:dyDescent="0.25">
      <c r="A3" s="25"/>
      <c r="B3" s="25"/>
      <c r="C3" s="25" t="s">
        <v>56</v>
      </c>
      <c r="D3" s="27" t="s">
        <v>57</v>
      </c>
      <c r="E3" s="27" t="s">
        <v>58</v>
      </c>
      <c r="F3" s="27" t="s">
        <v>59</v>
      </c>
      <c r="G3" s="27" t="s">
        <v>60</v>
      </c>
      <c r="H3" s="27" t="s">
        <v>61</v>
      </c>
      <c r="I3" s="27" t="s">
        <v>62</v>
      </c>
      <c r="J3" s="27" t="s">
        <v>63</v>
      </c>
      <c r="K3" s="27" t="s">
        <v>64</v>
      </c>
      <c r="L3" s="27" t="s">
        <v>65</v>
      </c>
    </row>
    <row r="4" spans="1:13" x14ac:dyDescent="0.25">
      <c r="A4" s="25"/>
      <c r="B4" s="25"/>
      <c r="C4" s="25" t="s">
        <v>66</v>
      </c>
      <c r="D4" s="27" t="s">
        <v>67</v>
      </c>
      <c r="E4" s="27" t="s">
        <v>67</v>
      </c>
      <c r="F4" s="27" t="s">
        <v>67</v>
      </c>
      <c r="G4" s="27" t="s">
        <v>67</v>
      </c>
      <c r="H4" s="27" t="s">
        <v>67</v>
      </c>
      <c r="I4" s="27" t="s">
        <v>67</v>
      </c>
      <c r="J4" s="27" t="s">
        <v>67</v>
      </c>
      <c r="K4" s="27" t="s">
        <v>67</v>
      </c>
      <c r="L4" s="27" t="s">
        <v>67</v>
      </c>
    </row>
    <row r="5" spans="1:13" x14ac:dyDescent="0.25">
      <c r="A5" s="25"/>
      <c r="B5" s="25"/>
      <c r="C5" s="25" t="s">
        <v>68</v>
      </c>
      <c r="D5" s="27" t="s">
        <v>69</v>
      </c>
      <c r="E5" s="27" t="s">
        <v>69</v>
      </c>
      <c r="F5" s="27" t="s">
        <v>69</v>
      </c>
      <c r="G5" s="27" t="s">
        <v>69</v>
      </c>
      <c r="H5" s="27" t="s">
        <v>69</v>
      </c>
      <c r="I5" s="27" t="s">
        <v>69</v>
      </c>
      <c r="J5" s="27" t="s">
        <v>69</v>
      </c>
      <c r="K5" s="27" t="s">
        <v>69</v>
      </c>
      <c r="L5" s="27" t="s">
        <v>69</v>
      </c>
    </row>
    <row r="6" spans="1:13" ht="22.5" x14ac:dyDescent="0.25">
      <c r="A6" s="25" t="s">
        <v>70</v>
      </c>
      <c r="B6" s="28" t="s">
        <v>71</v>
      </c>
      <c r="C6" s="25" t="s">
        <v>72</v>
      </c>
      <c r="D6" s="28" t="s">
        <v>73</v>
      </c>
      <c r="E6" s="28" t="s">
        <v>73</v>
      </c>
      <c r="F6" s="28" t="s">
        <v>73</v>
      </c>
      <c r="G6" s="28" t="s">
        <v>73</v>
      </c>
      <c r="H6" s="28" t="s">
        <v>73</v>
      </c>
      <c r="I6" s="28" t="s">
        <v>73</v>
      </c>
      <c r="J6" s="28" t="s">
        <v>73</v>
      </c>
      <c r="K6" s="28" t="s">
        <v>73</v>
      </c>
      <c r="L6" s="28" t="s">
        <v>73</v>
      </c>
    </row>
    <row r="7" spans="1:13" x14ac:dyDescent="0.25">
      <c r="A7" s="21">
        <v>2016</v>
      </c>
      <c r="B7" s="22" t="s">
        <v>75</v>
      </c>
      <c r="C7" s="22" t="s">
        <v>76</v>
      </c>
      <c r="D7" s="23">
        <v>121868.63</v>
      </c>
      <c r="E7" s="23"/>
      <c r="F7" s="23"/>
      <c r="G7" s="23"/>
      <c r="H7" s="23"/>
      <c r="I7" s="23"/>
      <c r="J7" s="23"/>
      <c r="K7" s="23"/>
      <c r="L7" s="23"/>
      <c r="M7" s="24">
        <f>SUM(D7:L7)</f>
        <v>121868.63</v>
      </c>
    </row>
    <row r="8" spans="1:13" x14ac:dyDescent="0.25">
      <c r="A8" s="21">
        <v>2016</v>
      </c>
      <c r="B8" s="22" t="s">
        <v>77</v>
      </c>
      <c r="C8" s="22" t="s">
        <v>78</v>
      </c>
      <c r="D8" s="23">
        <v>-122269.19</v>
      </c>
      <c r="E8" s="23"/>
      <c r="F8" s="23"/>
      <c r="G8" s="23"/>
      <c r="H8" s="23"/>
      <c r="I8" s="23"/>
      <c r="J8" s="23"/>
      <c r="K8" s="23"/>
      <c r="L8" s="23"/>
      <c r="M8" s="24">
        <f t="shared" ref="M8:M43" si="0">SUM(D8:L8)</f>
        <v>-122269.19</v>
      </c>
    </row>
    <row r="9" spans="1:13" x14ac:dyDescent="0.25">
      <c r="A9" s="21">
        <v>2016</v>
      </c>
      <c r="B9" s="22" t="s">
        <v>11</v>
      </c>
      <c r="C9" s="22" t="s">
        <v>12</v>
      </c>
      <c r="D9" s="23">
        <v>9547.84</v>
      </c>
      <c r="E9" s="23">
        <v>11256.17</v>
      </c>
      <c r="F9" s="23">
        <v>11256.17</v>
      </c>
      <c r="G9" s="23">
        <v>11256.17</v>
      </c>
      <c r="H9" s="23">
        <v>11256.17</v>
      </c>
      <c r="I9" s="23">
        <v>11256.17</v>
      </c>
      <c r="J9" s="23">
        <v>11256.17</v>
      </c>
      <c r="K9" s="23">
        <v>11256.17</v>
      </c>
      <c r="L9" s="23">
        <v>11256.17</v>
      </c>
      <c r="M9" s="24">
        <f t="shared" si="0"/>
        <v>99597.2</v>
      </c>
    </row>
    <row r="10" spans="1:13" x14ac:dyDescent="0.25">
      <c r="A10" s="21">
        <v>2016</v>
      </c>
      <c r="B10" s="22" t="s">
        <v>13</v>
      </c>
      <c r="C10" s="22" t="s">
        <v>14</v>
      </c>
      <c r="D10" s="23">
        <v>55483.14</v>
      </c>
      <c r="E10" s="23">
        <v>60284.28</v>
      </c>
      <c r="F10" s="23">
        <v>66119.02</v>
      </c>
      <c r="G10" s="23">
        <v>59223.81</v>
      </c>
      <c r="H10" s="23">
        <v>72953.740000000005</v>
      </c>
      <c r="I10" s="23">
        <v>49213.440000000002</v>
      </c>
      <c r="J10" s="23">
        <v>42074.239999999998</v>
      </c>
      <c r="K10" s="23">
        <v>50652.44</v>
      </c>
      <c r="L10" s="23">
        <v>44313.91</v>
      </c>
      <c r="M10" s="24">
        <f t="shared" si="0"/>
        <v>500318.02</v>
      </c>
    </row>
    <row r="11" spans="1:13" x14ac:dyDescent="0.25">
      <c r="A11" s="21">
        <v>2016</v>
      </c>
      <c r="B11" s="22" t="s">
        <v>15</v>
      </c>
      <c r="C11" s="22" t="s">
        <v>9</v>
      </c>
      <c r="D11" s="23">
        <v>7329.86</v>
      </c>
      <c r="E11" s="23">
        <v>6477.63</v>
      </c>
      <c r="F11" s="23">
        <v>9229.8799999999992</v>
      </c>
      <c r="G11" s="23">
        <v>12501.9</v>
      </c>
      <c r="H11" s="23">
        <v>20391.2</v>
      </c>
      <c r="I11" s="23">
        <v>12322.75</v>
      </c>
      <c r="J11" s="23">
        <v>7625.88</v>
      </c>
      <c r="K11" s="23">
        <v>5728.75</v>
      </c>
      <c r="L11" s="23">
        <v>5786.94</v>
      </c>
      <c r="M11" s="24">
        <f t="shared" si="0"/>
        <v>87394.790000000008</v>
      </c>
    </row>
    <row r="12" spans="1:13" x14ac:dyDescent="0.25">
      <c r="A12" s="21">
        <v>2016</v>
      </c>
      <c r="B12" s="22" t="s">
        <v>16</v>
      </c>
      <c r="C12" s="22" t="s">
        <v>10</v>
      </c>
      <c r="D12" s="23">
        <v>0.65</v>
      </c>
      <c r="E12" s="23">
        <v>1215.5</v>
      </c>
      <c r="F12" s="23">
        <v>1540.01</v>
      </c>
      <c r="G12" s="23">
        <v>2643.76</v>
      </c>
      <c r="H12" s="23">
        <v>3400.25</v>
      </c>
      <c r="I12" s="23">
        <v>1292.26</v>
      </c>
      <c r="J12" s="23">
        <v>22</v>
      </c>
      <c r="K12" s="23">
        <v>145</v>
      </c>
      <c r="L12" s="23">
        <v>95</v>
      </c>
      <c r="M12" s="24">
        <f t="shared" si="0"/>
        <v>10354.43</v>
      </c>
    </row>
    <row r="13" spans="1:13" x14ac:dyDescent="0.25">
      <c r="A13" s="21">
        <v>2016</v>
      </c>
      <c r="B13" s="22" t="s">
        <v>17</v>
      </c>
      <c r="C13" s="22" t="s">
        <v>18</v>
      </c>
      <c r="D13" s="23">
        <v>1561.31</v>
      </c>
      <c r="E13" s="23">
        <v>2592.89</v>
      </c>
      <c r="F13" s="23">
        <v>1502.37</v>
      </c>
      <c r="G13" s="23">
        <v>2337.08</v>
      </c>
      <c r="H13" s="23">
        <v>1790.02</v>
      </c>
      <c r="I13" s="23">
        <v>1810.43</v>
      </c>
      <c r="J13" s="23">
        <v>860.08</v>
      </c>
      <c r="K13" s="23">
        <v>1281.6600000000001</v>
      </c>
      <c r="L13" s="23">
        <v>838.7</v>
      </c>
      <c r="M13" s="24">
        <f t="shared" si="0"/>
        <v>14574.54</v>
      </c>
    </row>
    <row r="14" spans="1:13" x14ac:dyDescent="0.25">
      <c r="A14" s="21">
        <v>2016</v>
      </c>
      <c r="B14" s="22" t="s">
        <v>19</v>
      </c>
      <c r="C14" s="22" t="s">
        <v>20</v>
      </c>
      <c r="D14" s="23">
        <v>24</v>
      </c>
      <c r="E14" s="23">
        <v>33</v>
      </c>
      <c r="F14" s="23">
        <v>30</v>
      </c>
      <c r="G14" s="23">
        <v>119.38</v>
      </c>
      <c r="H14" s="23">
        <v>76.5</v>
      </c>
      <c r="I14" s="23"/>
      <c r="J14" s="23"/>
      <c r="K14" s="23"/>
      <c r="L14" s="23"/>
      <c r="M14" s="24">
        <f t="shared" si="0"/>
        <v>282.88</v>
      </c>
    </row>
    <row r="15" spans="1:13" x14ac:dyDescent="0.25">
      <c r="A15" s="21">
        <v>2016</v>
      </c>
      <c r="B15" s="22" t="s">
        <v>21</v>
      </c>
      <c r="C15" s="22" t="s">
        <v>22</v>
      </c>
      <c r="D15" s="23"/>
      <c r="E15" s="23"/>
      <c r="F15" s="23">
        <v>26.44</v>
      </c>
      <c r="G15" s="23">
        <v>75.260000000000005</v>
      </c>
      <c r="H15" s="23">
        <v>137.5</v>
      </c>
      <c r="I15" s="23">
        <v>222.82</v>
      </c>
      <c r="J15" s="23"/>
      <c r="K15" s="23"/>
      <c r="L15" s="23"/>
      <c r="M15" s="24">
        <f t="shared" si="0"/>
        <v>462.02</v>
      </c>
    </row>
    <row r="16" spans="1:13" x14ac:dyDescent="0.25">
      <c r="A16" s="21">
        <v>2016</v>
      </c>
      <c r="B16" s="22" t="s">
        <v>23</v>
      </c>
      <c r="C16" s="22" t="s">
        <v>24</v>
      </c>
      <c r="D16" s="23">
        <v>3133.98</v>
      </c>
      <c r="E16" s="23">
        <v>4447.42</v>
      </c>
      <c r="F16" s="23">
        <v>2402.5</v>
      </c>
      <c r="G16" s="23">
        <v>2475.25</v>
      </c>
      <c r="H16" s="23">
        <v>5185.2700000000004</v>
      </c>
      <c r="I16" s="23">
        <v>3415.89</v>
      </c>
      <c r="J16" s="23">
        <v>2530.5100000000002</v>
      </c>
      <c r="K16" s="23">
        <v>2159.7600000000002</v>
      </c>
      <c r="L16" s="23">
        <v>2185.27</v>
      </c>
      <c r="M16" s="24">
        <f t="shared" si="0"/>
        <v>27935.850000000002</v>
      </c>
    </row>
    <row r="17" spans="1:13" x14ac:dyDescent="0.25">
      <c r="A17" s="21">
        <v>2016</v>
      </c>
      <c r="B17" s="22" t="s">
        <v>25</v>
      </c>
      <c r="C17" s="22" t="s">
        <v>26</v>
      </c>
      <c r="D17" s="23">
        <v>-36.75</v>
      </c>
      <c r="E17" s="23"/>
      <c r="F17" s="23"/>
      <c r="G17" s="23"/>
      <c r="H17" s="23"/>
      <c r="I17" s="23"/>
      <c r="J17" s="23"/>
      <c r="K17" s="23"/>
      <c r="L17" s="23">
        <v>615</v>
      </c>
      <c r="M17" s="24">
        <f t="shared" si="0"/>
        <v>578.25</v>
      </c>
    </row>
    <row r="18" spans="1:13" x14ac:dyDescent="0.25">
      <c r="A18" s="21">
        <v>2016</v>
      </c>
      <c r="B18" s="22" t="s">
        <v>27</v>
      </c>
      <c r="C18" s="22" t="s">
        <v>28</v>
      </c>
      <c r="D18" s="23"/>
      <c r="E18" s="23"/>
      <c r="F18" s="23"/>
      <c r="G18" s="23"/>
      <c r="H18" s="23">
        <v>1095</v>
      </c>
      <c r="I18" s="23">
        <v>1410.85</v>
      </c>
      <c r="J18" s="23">
        <v>1231.5899999999999</v>
      </c>
      <c r="K18" s="23"/>
      <c r="L18" s="23"/>
      <c r="M18" s="24">
        <f t="shared" si="0"/>
        <v>3737.4399999999996</v>
      </c>
    </row>
    <row r="19" spans="1:13" x14ac:dyDescent="0.25">
      <c r="A19" s="21">
        <v>2016</v>
      </c>
      <c r="B19" s="22" t="s">
        <v>29</v>
      </c>
      <c r="C19" s="22" t="s">
        <v>30</v>
      </c>
      <c r="D19" s="23">
        <v>17.850000000000001</v>
      </c>
      <c r="E19" s="23">
        <v>125.9</v>
      </c>
      <c r="F19" s="23">
        <v>111.5</v>
      </c>
      <c r="G19" s="23">
        <v>71.25</v>
      </c>
      <c r="H19" s="23">
        <v>766.5</v>
      </c>
      <c r="I19" s="23">
        <v>199.5</v>
      </c>
      <c r="J19" s="23">
        <v>70</v>
      </c>
      <c r="K19" s="23">
        <v>3</v>
      </c>
      <c r="L19" s="23">
        <v>12</v>
      </c>
      <c r="M19" s="24">
        <f t="shared" si="0"/>
        <v>1377.5</v>
      </c>
    </row>
    <row r="20" spans="1:13" x14ac:dyDescent="0.25">
      <c r="A20" s="21">
        <v>2016</v>
      </c>
      <c r="B20" s="22" t="s">
        <v>31</v>
      </c>
      <c r="C20" s="22" t="s">
        <v>32</v>
      </c>
      <c r="D20" s="23"/>
      <c r="E20" s="23"/>
      <c r="F20" s="23"/>
      <c r="G20" s="23"/>
      <c r="H20" s="23"/>
      <c r="I20" s="23">
        <v>12.93</v>
      </c>
      <c r="J20" s="23">
        <v>32.33</v>
      </c>
      <c r="K20" s="23"/>
      <c r="L20" s="23"/>
      <c r="M20" s="24">
        <f t="shared" si="0"/>
        <v>45.26</v>
      </c>
    </row>
    <row r="21" spans="1:13" x14ac:dyDescent="0.25">
      <c r="A21" s="21">
        <v>2016</v>
      </c>
      <c r="B21" s="22" t="s">
        <v>33</v>
      </c>
      <c r="C21" s="22" t="s">
        <v>34</v>
      </c>
      <c r="D21" s="23">
        <v>-108076.52</v>
      </c>
      <c r="E21" s="23">
        <v>-111993.63</v>
      </c>
      <c r="F21" s="23">
        <v>-115665.19</v>
      </c>
      <c r="G21" s="23">
        <v>-113772.56</v>
      </c>
      <c r="H21" s="23">
        <v>-150815.45000000001</v>
      </c>
      <c r="I21" s="23">
        <v>-99338.61</v>
      </c>
      <c r="J21" s="23">
        <v>-76314.460000000006</v>
      </c>
      <c r="K21" s="23">
        <v>-85877.28</v>
      </c>
      <c r="L21" s="23">
        <v>-78349.75</v>
      </c>
      <c r="M21" s="24">
        <f t="shared" si="0"/>
        <v>-940203.45000000007</v>
      </c>
    </row>
    <row r="22" spans="1:13" x14ac:dyDescent="0.25">
      <c r="A22" s="21">
        <v>2016</v>
      </c>
      <c r="B22" s="22" t="s">
        <v>79</v>
      </c>
      <c r="C22" s="22" t="s">
        <v>80</v>
      </c>
      <c r="D22" s="23"/>
      <c r="E22" s="23">
        <v>100</v>
      </c>
      <c r="F22" s="23"/>
      <c r="G22" s="23"/>
      <c r="H22" s="23">
        <v>1500</v>
      </c>
      <c r="I22" s="23">
        <v>-1500</v>
      </c>
      <c r="J22" s="23"/>
      <c r="K22" s="23">
        <v>-100</v>
      </c>
      <c r="L22" s="23"/>
      <c r="M22" s="24">
        <f t="shared" si="0"/>
        <v>0</v>
      </c>
    </row>
    <row r="23" spans="1:13" x14ac:dyDescent="0.25">
      <c r="A23" s="21">
        <v>2016</v>
      </c>
      <c r="B23" s="22" t="s">
        <v>35</v>
      </c>
      <c r="C23" s="22" t="s">
        <v>36</v>
      </c>
      <c r="D23" s="23">
        <v>16599.099999999999</v>
      </c>
      <c r="E23" s="23">
        <v>18732.189999999999</v>
      </c>
      <c r="F23" s="23">
        <v>19371.189999999999</v>
      </c>
      <c r="G23" s="23">
        <v>17936.53</v>
      </c>
      <c r="H23" s="23">
        <v>21884.5</v>
      </c>
      <c r="I23" s="23">
        <v>15683.11</v>
      </c>
      <c r="J23" s="23">
        <v>13516.26</v>
      </c>
      <c r="K23" s="23">
        <v>15554.02</v>
      </c>
      <c r="L23" s="23">
        <v>13948.24</v>
      </c>
      <c r="M23" s="24">
        <f t="shared" si="0"/>
        <v>153225.13999999998</v>
      </c>
    </row>
    <row r="24" spans="1:13" x14ac:dyDescent="0.25">
      <c r="A24" s="21">
        <v>2016</v>
      </c>
      <c r="B24" s="22" t="s">
        <v>37</v>
      </c>
      <c r="C24" s="22" t="s">
        <v>38</v>
      </c>
      <c r="D24" s="23">
        <v>1712.2</v>
      </c>
      <c r="E24" s="23">
        <v>1523.49</v>
      </c>
      <c r="F24" s="23">
        <v>2490.04</v>
      </c>
      <c r="G24" s="23">
        <v>3451.46</v>
      </c>
      <c r="H24" s="23">
        <v>5260.2</v>
      </c>
      <c r="I24" s="23">
        <v>3166.95</v>
      </c>
      <c r="J24" s="23">
        <v>1959.85</v>
      </c>
      <c r="K24" s="23">
        <v>1472.29</v>
      </c>
      <c r="L24" s="23">
        <v>1645.3</v>
      </c>
      <c r="M24" s="24">
        <f t="shared" si="0"/>
        <v>22681.78</v>
      </c>
    </row>
    <row r="25" spans="1:13" x14ac:dyDescent="0.25">
      <c r="A25" s="21">
        <v>2016</v>
      </c>
      <c r="B25" s="22" t="s">
        <v>39</v>
      </c>
      <c r="C25" s="22" t="s">
        <v>40</v>
      </c>
      <c r="D25" s="23">
        <v>0.05</v>
      </c>
      <c r="E25" s="23">
        <v>98.46</v>
      </c>
      <c r="F25" s="23">
        <v>99.06</v>
      </c>
      <c r="G25" s="23">
        <v>193.05</v>
      </c>
      <c r="H25" s="23">
        <v>328.93</v>
      </c>
      <c r="I25" s="23">
        <v>208.66</v>
      </c>
      <c r="J25" s="23">
        <v>91.3</v>
      </c>
      <c r="K25" s="23">
        <v>10.3</v>
      </c>
      <c r="L25" s="23">
        <v>6.75</v>
      </c>
      <c r="M25" s="24">
        <f t="shared" si="0"/>
        <v>1036.56</v>
      </c>
    </row>
    <row r="26" spans="1:13" x14ac:dyDescent="0.25">
      <c r="A26" s="21">
        <v>2016</v>
      </c>
      <c r="B26" s="22" t="s">
        <v>81</v>
      </c>
      <c r="C26" s="22" t="s">
        <v>82</v>
      </c>
      <c r="D26" s="23">
        <v>3.24</v>
      </c>
      <c r="E26" s="23">
        <v>17.82</v>
      </c>
      <c r="F26" s="23">
        <v>5.92</v>
      </c>
      <c r="G26" s="23">
        <v>2.84</v>
      </c>
      <c r="H26" s="23">
        <v>109.34</v>
      </c>
      <c r="I26" s="23">
        <v>-103.66</v>
      </c>
      <c r="J26" s="23">
        <v>2.84</v>
      </c>
      <c r="K26" s="23">
        <v>-4.26</v>
      </c>
      <c r="L26" s="23">
        <v>2.84</v>
      </c>
      <c r="M26" s="24">
        <f t="shared" si="0"/>
        <v>36.92</v>
      </c>
    </row>
    <row r="27" spans="1:13" x14ac:dyDescent="0.25">
      <c r="A27" s="21">
        <v>2016</v>
      </c>
      <c r="B27" s="22" t="s">
        <v>83</v>
      </c>
      <c r="C27" s="22" t="s">
        <v>84</v>
      </c>
      <c r="D27" s="23">
        <v>40</v>
      </c>
      <c r="E27" s="23">
        <v>120</v>
      </c>
      <c r="F27" s="23">
        <v>120</v>
      </c>
      <c r="G27" s="23">
        <v>40</v>
      </c>
      <c r="H27" s="23">
        <v>40</v>
      </c>
      <c r="I27" s="23">
        <v>40</v>
      </c>
      <c r="J27" s="23">
        <v>40</v>
      </c>
      <c r="K27" s="23">
        <v>40</v>
      </c>
      <c r="L27" s="23">
        <v>40</v>
      </c>
      <c r="M27" s="24">
        <f t="shared" si="0"/>
        <v>520</v>
      </c>
    </row>
    <row r="28" spans="1:13" x14ac:dyDescent="0.25">
      <c r="A28" s="21">
        <v>2016</v>
      </c>
      <c r="B28" s="22" t="s">
        <v>85</v>
      </c>
      <c r="C28" s="22" t="s">
        <v>86</v>
      </c>
      <c r="D28" s="23"/>
      <c r="E28" s="23">
        <v>199.99</v>
      </c>
      <c r="F28" s="23">
        <v>7.39</v>
      </c>
      <c r="G28" s="23"/>
      <c r="H28" s="23">
        <v>327.72</v>
      </c>
      <c r="I28" s="23"/>
      <c r="J28" s="23"/>
      <c r="K28" s="23"/>
      <c r="L28" s="23"/>
      <c r="M28" s="24">
        <f t="shared" si="0"/>
        <v>535.1</v>
      </c>
    </row>
    <row r="29" spans="1:13" x14ac:dyDescent="0.25">
      <c r="A29" s="21">
        <v>2016</v>
      </c>
      <c r="B29" s="22" t="s">
        <v>87</v>
      </c>
      <c r="C29" s="22" t="s">
        <v>88</v>
      </c>
      <c r="D29" s="23"/>
      <c r="E29" s="23"/>
      <c r="F29" s="23"/>
      <c r="G29" s="23"/>
      <c r="H29" s="23"/>
      <c r="I29" s="23"/>
      <c r="J29" s="23"/>
      <c r="K29" s="23"/>
      <c r="L29" s="23">
        <v>155.6</v>
      </c>
      <c r="M29" s="24">
        <f t="shared" si="0"/>
        <v>155.6</v>
      </c>
    </row>
    <row r="30" spans="1:13" x14ac:dyDescent="0.25">
      <c r="A30" s="21">
        <v>2016</v>
      </c>
      <c r="B30" s="22" t="s">
        <v>89</v>
      </c>
      <c r="C30" s="22" t="s">
        <v>90</v>
      </c>
      <c r="D30" s="23"/>
      <c r="E30" s="23">
        <v>315</v>
      </c>
      <c r="F30" s="23">
        <v>190</v>
      </c>
      <c r="G30" s="23">
        <v>150</v>
      </c>
      <c r="H30" s="23">
        <v>125</v>
      </c>
      <c r="I30" s="23"/>
      <c r="J30" s="23"/>
      <c r="K30" s="23"/>
      <c r="L30" s="23">
        <v>190</v>
      </c>
      <c r="M30" s="24">
        <f t="shared" si="0"/>
        <v>970</v>
      </c>
    </row>
    <row r="31" spans="1:13" x14ac:dyDescent="0.25">
      <c r="A31" s="21">
        <v>2016</v>
      </c>
      <c r="B31" s="22" t="s">
        <v>91</v>
      </c>
      <c r="C31" s="22" t="s">
        <v>92</v>
      </c>
      <c r="D31" s="23"/>
      <c r="E31" s="23">
        <v>43.43</v>
      </c>
      <c r="F31" s="23"/>
      <c r="G31" s="23"/>
      <c r="H31" s="23"/>
      <c r="I31" s="23"/>
      <c r="J31" s="23"/>
      <c r="K31" s="23"/>
      <c r="L31" s="23"/>
      <c r="M31" s="24">
        <f t="shared" si="0"/>
        <v>43.43</v>
      </c>
    </row>
    <row r="32" spans="1:13" x14ac:dyDescent="0.25">
      <c r="A32" s="21">
        <v>2016</v>
      </c>
      <c r="B32" s="22" t="s">
        <v>41</v>
      </c>
      <c r="C32" s="22" t="s">
        <v>42</v>
      </c>
      <c r="D32" s="23">
        <v>182.01</v>
      </c>
      <c r="E32" s="23">
        <v>413.87</v>
      </c>
      <c r="F32" s="23">
        <v>177.94</v>
      </c>
      <c r="G32" s="23">
        <v>1048.83</v>
      </c>
      <c r="H32" s="23">
        <v>168.89</v>
      </c>
      <c r="I32" s="23">
        <v>816.08</v>
      </c>
      <c r="J32" s="23">
        <v>621.97</v>
      </c>
      <c r="K32" s="23"/>
      <c r="L32" s="23">
        <v>443.61</v>
      </c>
      <c r="M32" s="24">
        <f t="shared" si="0"/>
        <v>3873.2000000000003</v>
      </c>
    </row>
    <row r="33" spans="1:13" x14ac:dyDescent="0.25">
      <c r="A33" s="21">
        <v>2016</v>
      </c>
      <c r="B33" s="22" t="s">
        <v>43</v>
      </c>
      <c r="C33" s="22" t="s">
        <v>44</v>
      </c>
      <c r="D33" s="23"/>
      <c r="E33" s="23"/>
      <c r="F33" s="23"/>
      <c r="G33" s="23">
        <v>237.5</v>
      </c>
      <c r="H33" s="23"/>
      <c r="I33" s="23"/>
      <c r="J33" s="23">
        <v>475</v>
      </c>
      <c r="K33" s="23"/>
      <c r="L33" s="23"/>
      <c r="M33" s="24">
        <f t="shared" si="0"/>
        <v>712.5</v>
      </c>
    </row>
    <row r="34" spans="1:13" x14ac:dyDescent="0.25">
      <c r="A34" s="21">
        <v>2016</v>
      </c>
      <c r="B34" s="22" t="s">
        <v>93</v>
      </c>
      <c r="C34" s="22" t="s">
        <v>94</v>
      </c>
      <c r="D34" s="23"/>
      <c r="E34" s="23"/>
      <c r="F34" s="23"/>
      <c r="G34" s="23">
        <v>37.979999999999997</v>
      </c>
      <c r="H34" s="23"/>
      <c r="I34" s="23"/>
      <c r="J34" s="23"/>
      <c r="K34" s="23"/>
      <c r="L34" s="23"/>
      <c r="M34" s="24">
        <f t="shared" si="0"/>
        <v>37.979999999999997</v>
      </c>
    </row>
    <row r="35" spans="1:13" x14ac:dyDescent="0.25">
      <c r="A35" s="21">
        <v>2016</v>
      </c>
      <c r="B35" s="22" t="s">
        <v>95</v>
      </c>
      <c r="C35" s="22" t="s">
        <v>96</v>
      </c>
      <c r="D35" s="23">
        <v>-120</v>
      </c>
      <c r="E35" s="23"/>
      <c r="F35" s="23"/>
      <c r="G35" s="23"/>
      <c r="H35" s="23"/>
      <c r="I35" s="23"/>
      <c r="J35" s="23"/>
      <c r="K35" s="23"/>
      <c r="L35" s="23"/>
      <c r="M35" s="24">
        <f t="shared" si="0"/>
        <v>-120</v>
      </c>
    </row>
    <row r="36" spans="1:13" x14ac:dyDescent="0.25">
      <c r="A36" s="21">
        <v>2016</v>
      </c>
      <c r="B36" s="22" t="s">
        <v>45</v>
      </c>
      <c r="C36" s="22" t="s">
        <v>46</v>
      </c>
      <c r="D36" s="23"/>
      <c r="E36" s="23"/>
      <c r="F36" s="23">
        <v>2163</v>
      </c>
      <c r="G36" s="23"/>
      <c r="H36" s="23"/>
      <c r="I36" s="23"/>
      <c r="J36" s="23"/>
      <c r="K36" s="23"/>
      <c r="L36" s="23"/>
      <c r="M36" s="24">
        <f t="shared" si="0"/>
        <v>2163</v>
      </c>
    </row>
    <row r="37" spans="1:13" x14ac:dyDescent="0.25">
      <c r="A37" s="21">
        <v>2016</v>
      </c>
      <c r="B37" s="22" t="s">
        <v>97</v>
      </c>
      <c r="C37" s="22" t="s">
        <v>98</v>
      </c>
      <c r="D37" s="23">
        <v>48.67</v>
      </c>
      <c r="E37" s="23"/>
      <c r="F37" s="23"/>
      <c r="G37" s="23"/>
      <c r="H37" s="23"/>
      <c r="I37" s="23"/>
      <c r="J37" s="23"/>
      <c r="K37" s="23"/>
      <c r="L37" s="23"/>
      <c r="M37" s="24">
        <f t="shared" si="0"/>
        <v>48.67</v>
      </c>
    </row>
    <row r="38" spans="1:13" x14ac:dyDescent="0.25">
      <c r="A38" s="21">
        <v>2016</v>
      </c>
      <c r="B38" s="22" t="s">
        <v>47</v>
      </c>
      <c r="C38" s="22" t="s">
        <v>48</v>
      </c>
      <c r="D38" s="23">
        <v>5.93</v>
      </c>
      <c r="E38" s="23">
        <v>6.26</v>
      </c>
      <c r="F38" s="23">
        <v>6.82</v>
      </c>
      <c r="G38" s="23">
        <v>4.4800000000000004</v>
      </c>
      <c r="H38" s="23">
        <v>5.63</v>
      </c>
      <c r="I38" s="23">
        <v>5.77</v>
      </c>
      <c r="J38" s="23">
        <v>5.19</v>
      </c>
      <c r="K38" s="23">
        <v>8.74</v>
      </c>
      <c r="L38" s="23">
        <v>5.93</v>
      </c>
      <c r="M38" s="24">
        <f t="shared" si="0"/>
        <v>54.75</v>
      </c>
    </row>
    <row r="39" spans="1:13" x14ac:dyDescent="0.25">
      <c r="A39" s="21">
        <v>2016</v>
      </c>
      <c r="B39" s="22" t="s">
        <v>49</v>
      </c>
      <c r="C39" s="22" t="s">
        <v>50</v>
      </c>
      <c r="D39" s="23">
        <v>10.09</v>
      </c>
      <c r="E39" s="23">
        <v>17.48</v>
      </c>
      <c r="F39" s="23">
        <v>15.33</v>
      </c>
      <c r="G39" s="23">
        <v>11.32</v>
      </c>
      <c r="H39" s="23">
        <v>7.49</v>
      </c>
      <c r="I39" s="23">
        <v>8.5399999999999991</v>
      </c>
      <c r="J39" s="23">
        <v>10.8</v>
      </c>
      <c r="K39" s="23">
        <v>7.46</v>
      </c>
      <c r="L39" s="23">
        <v>13.01</v>
      </c>
      <c r="M39" s="24">
        <f t="shared" si="0"/>
        <v>101.52</v>
      </c>
    </row>
    <row r="40" spans="1:13" x14ac:dyDescent="0.25">
      <c r="A40" s="21">
        <v>2016</v>
      </c>
      <c r="B40" s="22" t="s">
        <v>51</v>
      </c>
      <c r="C40" s="22" t="s">
        <v>52</v>
      </c>
      <c r="D40" s="23">
        <v>90.2</v>
      </c>
      <c r="E40" s="23">
        <v>90.2</v>
      </c>
      <c r="F40" s="23">
        <v>90.2</v>
      </c>
      <c r="G40" s="23">
        <v>90.2</v>
      </c>
      <c r="H40" s="23">
        <v>90.2</v>
      </c>
      <c r="I40" s="23">
        <v>90.2</v>
      </c>
      <c r="J40" s="23">
        <v>90.2</v>
      </c>
      <c r="K40" s="23">
        <v>90.2</v>
      </c>
      <c r="L40" s="23">
        <v>90.2</v>
      </c>
      <c r="M40" s="24">
        <f t="shared" si="0"/>
        <v>811.80000000000018</v>
      </c>
    </row>
    <row r="41" spans="1:13" x14ac:dyDescent="0.25">
      <c r="A41" s="21">
        <v>2016</v>
      </c>
      <c r="B41" s="22" t="s">
        <v>53</v>
      </c>
      <c r="C41" s="22" t="s">
        <v>54</v>
      </c>
      <c r="D41" s="23"/>
      <c r="E41" s="23">
        <v>481.68</v>
      </c>
      <c r="F41" s="23"/>
      <c r="G41" s="23">
        <v>481.68</v>
      </c>
      <c r="H41" s="23"/>
      <c r="I41" s="23"/>
      <c r="J41" s="23">
        <v>472.76</v>
      </c>
      <c r="K41" s="23"/>
      <c r="L41" s="23"/>
      <c r="M41" s="24">
        <f t="shared" si="0"/>
        <v>1436.12</v>
      </c>
    </row>
    <row r="42" spans="1:13" x14ac:dyDescent="0.25">
      <c r="A42" s="21">
        <v>2016</v>
      </c>
      <c r="B42" s="22" t="s">
        <v>99</v>
      </c>
      <c r="C42" s="22" t="s">
        <v>100</v>
      </c>
      <c r="D42" s="23"/>
      <c r="E42" s="23"/>
      <c r="F42" s="23">
        <v>363.51</v>
      </c>
      <c r="G42" s="23"/>
      <c r="H42" s="23"/>
      <c r="I42" s="23"/>
      <c r="J42" s="23"/>
      <c r="K42" s="23"/>
      <c r="L42" s="23"/>
      <c r="M42" s="24">
        <f t="shared" si="0"/>
        <v>363.51</v>
      </c>
    </row>
    <row r="43" spans="1:13" x14ac:dyDescent="0.25">
      <c r="A43" s="21">
        <v>2016</v>
      </c>
      <c r="B43" s="22" t="s">
        <v>101</v>
      </c>
      <c r="C43" s="22" t="s">
        <v>102</v>
      </c>
      <c r="D43" s="23"/>
      <c r="E43" s="23"/>
      <c r="F43" s="23"/>
      <c r="G43" s="23"/>
      <c r="H43" s="23"/>
      <c r="I43" s="23">
        <v>28</v>
      </c>
      <c r="J43" s="23"/>
      <c r="K43" s="23"/>
      <c r="L43" s="23"/>
      <c r="M43" s="24">
        <f t="shared" si="0"/>
        <v>28</v>
      </c>
    </row>
    <row r="44" spans="1:13" x14ac:dyDescent="0.25">
      <c r="D44" s="24">
        <f>SUM(D7:D43)</f>
        <v>-12843.710000000012</v>
      </c>
      <c r="E44" s="24">
        <f t="shared" ref="E44:M44" si="1">SUM(E7:E43)</f>
        <v>-3400.970000000013</v>
      </c>
      <c r="F44" s="24">
        <f t="shared" si="1"/>
        <v>1653.0999999999958</v>
      </c>
      <c r="G44" s="24">
        <f t="shared" si="1"/>
        <v>617.169999999987</v>
      </c>
      <c r="H44" s="24">
        <f t="shared" si="1"/>
        <v>-3915.4000000000028</v>
      </c>
      <c r="I44" s="24">
        <f t="shared" si="1"/>
        <v>262.07999999999345</v>
      </c>
      <c r="J44" s="24">
        <f t="shared" si="1"/>
        <v>6674.5099999999975</v>
      </c>
      <c r="K44" s="24">
        <f t="shared" si="1"/>
        <v>2428.25</v>
      </c>
      <c r="L44" s="24">
        <f t="shared" si="1"/>
        <v>3294.719999999998</v>
      </c>
      <c r="M44" s="24">
        <f t="shared" si="1"/>
        <v>-5230.2499999999727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Carnegie Mellon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Schaller</dc:creator>
  <cp:lastModifiedBy>Star Broadus</cp:lastModifiedBy>
  <cp:lastPrinted>2016-05-24T18:08:44Z</cp:lastPrinted>
  <dcterms:created xsi:type="dcterms:W3CDTF">2016-05-24T18:04:51Z</dcterms:created>
  <dcterms:modified xsi:type="dcterms:W3CDTF">2024-07-01T20:58:14Z</dcterms:modified>
</cp:coreProperties>
</file>