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PhilCompton/My Drive/PAC - Personal/Volunteer Teaching &amp; Speaking Events/CMU - Financial Modeling/"/>
    </mc:Choice>
  </mc:AlternateContent>
  <xr:revisionPtr revIDLastSave="0" documentId="13_ncr:1_{69891F2E-25B2-9447-99EF-53956E0B1D20}" xr6:coauthVersionLast="47" xr6:coauthVersionMax="47" xr10:uidLastSave="{00000000-0000-0000-0000-000000000000}"/>
  <bookViews>
    <workbookView xWindow="6500" yWindow="1200" windowWidth="29760" windowHeight="1798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3" i="1" l="1"/>
  <c r="L13" i="1" l="1"/>
  <c r="L10" i="1"/>
  <c r="L11" i="1"/>
  <c r="L12" i="1"/>
  <c r="L9" i="1"/>
  <c r="C16" i="1"/>
  <c r="I15" i="1" l="1"/>
  <c r="C11" i="1" l="1"/>
  <c r="J9" i="1"/>
  <c r="J10" i="1"/>
  <c r="J11" i="1"/>
  <c r="J12" i="1"/>
  <c r="J14" i="1"/>
  <c r="J13" i="1"/>
  <c r="J15" i="1" l="1"/>
  <c r="C12" i="1"/>
  <c r="C14" i="1" s="1"/>
  <c r="C17" i="1" l="1"/>
  <c r="L14" i="1"/>
  <c r="C15" i="1"/>
  <c r="L15" i="1" l="1"/>
  <c r="M9" i="1" l="1"/>
  <c r="M12" i="1"/>
  <c r="M11" i="1"/>
  <c r="M10" i="1"/>
  <c r="M13" i="1"/>
  <c r="M14" i="1"/>
  <c r="M15" i="1" l="1"/>
</calcChain>
</file>

<file path=xl/sharedStrings.xml><?xml version="1.0" encoding="utf-8"?>
<sst xmlns="http://schemas.openxmlformats.org/spreadsheetml/2006/main" count="32" uniqueCount="31">
  <si>
    <t>New Money %</t>
  </si>
  <si>
    <t>Post-Money</t>
  </si>
  <si>
    <t>Pre-Money Valuation</t>
  </si>
  <si>
    <t>Negotiated</t>
  </si>
  <si>
    <t>Fixed</t>
  </si>
  <si>
    <t>Value / Shares</t>
  </si>
  <si>
    <t>New Money / Price</t>
  </si>
  <si>
    <t>Pre + New Money</t>
  </si>
  <si>
    <t>Pre + New Shares</t>
  </si>
  <si>
    <t>Calculated as</t>
  </si>
  <si>
    <t>Founders</t>
  </si>
  <si>
    <t>Management</t>
  </si>
  <si>
    <t>Friends &amp; Family</t>
  </si>
  <si>
    <t>Employee Pool - Granted</t>
  </si>
  <si>
    <t>Employee Pool - Ungranted</t>
  </si>
  <si>
    <t>Total</t>
  </si>
  <si>
    <t>Initial External Funding Round</t>
  </si>
  <si>
    <t>New / Post Shares</t>
  </si>
  <si>
    <t>Phil Compton</t>
  </si>
  <si>
    <t>pacmanwvu@gmail.com</t>
  </si>
  <si>
    <t>Green Cell = Variable Input</t>
  </si>
  <si>
    <r>
      <t xml:space="preserve">Cap Table - Pre / Post Seed Round  </t>
    </r>
    <r>
      <rPr>
        <b/>
        <u/>
        <sz val="14"/>
        <color rgb="FF1945E4"/>
        <rFont val="Calibri"/>
        <family val="2"/>
      </rPr>
      <t>(Priced Round)</t>
    </r>
  </si>
  <si>
    <t>Pre-Seed</t>
  </si>
  <si>
    <t>Post-Seed</t>
  </si>
  <si>
    <r>
      <t xml:space="preserve">Price / Share - </t>
    </r>
    <r>
      <rPr>
        <sz val="14"/>
        <color rgb="FF0000FF"/>
        <rFont val="Calibri"/>
        <family val="2"/>
      </rPr>
      <t>Seed Round</t>
    </r>
  </si>
  <si>
    <r>
      <t xml:space="preserve">New Money $ - </t>
    </r>
    <r>
      <rPr>
        <sz val="14"/>
        <color rgb="FF0000FF"/>
        <rFont val="Calibri"/>
        <family val="2"/>
      </rPr>
      <t>Seed Round</t>
    </r>
  </si>
  <si>
    <r>
      <t>New Money Shares -</t>
    </r>
    <r>
      <rPr>
        <sz val="14"/>
        <color rgb="FF0000FF"/>
        <rFont val="Calibri"/>
        <family val="2"/>
      </rPr>
      <t xml:space="preserve"> Seed Round</t>
    </r>
  </si>
  <si>
    <t>Seed Funding Group</t>
  </si>
  <si>
    <t>Seed Round</t>
  </si>
  <si>
    <t>O/S Shares - Pre Round</t>
  </si>
  <si>
    <t>O/S Shares - Post Round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</si>
</sst>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  <numFmt numFmtId="167" formatCode="0.0%"/>
  </numFmts>
  <fonts count="17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</font>
    <font>
      <b/>
      <u/>
      <sz val="14"/>
      <color rgb="FF0000FF"/>
      <name val="Calibri"/>
      <family val="2"/>
    </font>
    <font>
      <sz val="14"/>
      <name val="Calibri"/>
      <family val="2"/>
    </font>
    <font>
      <sz val="14"/>
      <color rgb="FF0000FF"/>
      <name val="Calibri"/>
      <family val="2"/>
    </font>
    <font>
      <b/>
      <u/>
      <sz val="14"/>
      <name val="Calibri"/>
      <family val="2"/>
    </font>
    <font>
      <b/>
      <u/>
      <sz val="14"/>
      <color theme="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rgb="FF0000FF"/>
      <name val="Calibri"/>
      <family val="2"/>
    </font>
    <font>
      <u/>
      <sz val="10"/>
      <color indexed="12"/>
      <name val="Arial"/>
      <family val="2"/>
    </font>
    <font>
      <b/>
      <sz val="14"/>
      <color theme="1"/>
      <name val="Calibri"/>
      <family val="2"/>
    </font>
    <font>
      <b/>
      <u/>
      <sz val="14"/>
      <color indexed="12"/>
      <name val="Calibri"/>
      <family val="2"/>
    </font>
    <font>
      <b/>
      <u/>
      <sz val="14"/>
      <color rgb="FF1945E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4" fillId="0" borderId="0" xfId="0" applyFont="1"/>
    <xf numFmtId="10" fontId="4" fillId="0" borderId="0" xfId="4" applyNumberFormat="1" applyFont="1"/>
    <xf numFmtId="164" fontId="4" fillId="0" borderId="0" xfId="4" applyNumberFormat="1" applyFont="1"/>
    <xf numFmtId="0" fontId="6" fillId="0" borderId="0" xfId="0" applyFont="1"/>
    <xf numFmtId="166" fontId="6" fillId="0" borderId="0" xfId="1" applyNumberFormat="1" applyFont="1" applyAlignment="1"/>
    <xf numFmtId="0" fontId="8" fillId="0" borderId="0" xfId="0" quotePrefix="1" applyFont="1" applyAlignment="1">
      <alignment horizontal="left"/>
    </xf>
    <xf numFmtId="166" fontId="6" fillId="0" borderId="0" xfId="1" applyNumberFormat="1" applyFont="1" applyFill="1" applyAlignment="1"/>
    <xf numFmtId="167" fontId="6" fillId="0" borderId="0" xfId="3" applyNumberFormat="1" applyFont="1" applyFill="1" applyAlignment="1"/>
    <xf numFmtId="165" fontId="6" fillId="0" borderId="0" xfId="0" applyNumberFormat="1" applyFont="1"/>
    <xf numFmtId="0" fontId="5" fillId="0" borderId="0" xfId="4" applyFont="1" applyAlignment="1">
      <alignment horizontal="center"/>
    </xf>
    <xf numFmtId="44" fontId="6" fillId="0" borderId="0" xfId="2" applyFont="1" applyFill="1" applyAlignment="1"/>
    <xf numFmtId="166" fontId="4" fillId="0" borderId="0" xfId="0" applyNumberFormat="1" applyFont="1"/>
    <xf numFmtId="43" fontId="4" fillId="0" borderId="0" xfId="0" applyNumberFormat="1" applyFont="1"/>
    <xf numFmtId="166" fontId="4" fillId="0" borderId="0" xfId="1" applyNumberFormat="1" applyFont="1"/>
    <xf numFmtId="166" fontId="4" fillId="0" borderId="1" xfId="1" applyNumberFormat="1" applyFont="1" applyBorder="1"/>
    <xf numFmtId="167" fontId="4" fillId="0" borderId="0" xfId="0" applyNumberFormat="1" applyFont="1"/>
    <xf numFmtId="167" fontId="4" fillId="0" borderId="1" xfId="0" applyNumberFormat="1" applyFont="1" applyBorder="1"/>
    <xf numFmtId="165" fontId="4" fillId="0" borderId="0" xfId="0" applyNumberFormat="1" applyFont="1"/>
    <xf numFmtId="0" fontId="9" fillId="0" borderId="0" xfId="0" applyFont="1"/>
    <xf numFmtId="165" fontId="7" fillId="2" borderId="0" xfId="2" applyNumberFormat="1" applyFont="1" applyFill="1" applyAlignment="1"/>
    <xf numFmtId="0" fontId="4" fillId="0" borderId="3" xfId="0" applyFont="1" applyBorder="1"/>
    <xf numFmtId="0" fontId="7" fillId="0" borderId="0" xfId="0" applyFont="1"/>
    <xf numFmtId="166" fontId="7" fillId="0" borderId="0" xfId="1" applyNumberFormat="1" applyFont="1"/>
    <xf numFmtId="167" fontId="7" fillId="0" borderId="0" xfId="0" applyNumberFormat="1" applyFont="1"/>
    <xf numFmtId="0" fontId="14" fillId="0" borderId="0" xfId="0" applyFont="1"/>
    <xf numFmtId="0" fontId="15" fillId="0" borderId="0" xfId="44" applyFont="1" applyAlignment="1" applyProtection="1"/>
    <xf numFmtId="0" fontId="4" fillId="2" borderId="0" xfId="0" applyFont="1" applyFill="1"/>
    <xf numFmtId="0" fontId="12" fillId="0" borderId="2" xfId="4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</cellXfs>
  <cellStyles count="45">
    <cellStyle name="Comma" xfId="1" builtinId="3"/>
    <cellStyle name="Currency" xfId="2" builtinId="4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/>
    <cellStyle name="Normal" xfId="0" builtinId="0"/>
    <cellStyle name="Normal 2" xfId="13" xr:uid="{00000000-0005-0000-0000-00002A000000}"/>
    <cellStyle name="Normal 2 2" xfId="4" xr:uid="{00000000-0005-0000-0000-00002B000000}"/>
    <cellStyle name="Percent" xfId="3" builtinId="5"/>
  </cellStyles>
  <dxfs count="0"/>
  <tableStyles count="0" defaultTableStyle="TableStyleMedium9" defaultPivotStyle="PivotStyleMedium4"/>
  <colors>
    <mruColors>
      <color rgb="FF1945E4"/>
      <color rgb="FF2159E4"/>
      <color rgb="FF1366D1"/>
      <color rgb="FF1D4B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acmanwvu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zoomScale="120" zoomScaleNormal="120" zoomScalePageLayoutView="115" workbookViewId="0">
      <selection activeCell="I13" sqref="I13"/>
    </sheetView>
  </sheetViews>
  <sheetFormatPr baseColWidth="10" defaultRowHeight="19" outlineLevelCol="1" x14ac:dyDescent="0.25"/>
  <cols>
    <col min="1" max="1" width="26.83203125" style="1" customWidth="1"/>
    <col min="2" max="2" width="7" style="1" customWidth="1"/>
    <col min="3" max="3" width="18.1640625" style="1" hidden="1" customWidth="1" outlineLevel="1"/>
    <col min="4" max="4" width="2.6640625" style="1" hidden="1" customWidth="1" outlineLevel="1"/>
    <col min="5" max="5" width="20.1640625" style="1" hidden="1" customWidth="1" outlineLevel="1"/>
    <col min="6" max="6" width="5.5" style="1" hidden="1" customWidth="1" outlineLevel="1"/>
    <col min="7" max="7" width="5.5" style="1" customWidth="1" collapsed="1"/>
    <col min="8" max="8" width="31.83203125" style="1" customWidth="1"/>
    <col min="9" max="9" width="14" style="1" customWidth="1"/>
    <col min="10" max="10" width="10.83203125" style="1"/>
    <col min="11" max="11" width="3.6640625" style="1" customWidth="1"/>
    <col min="12" max="12" width="13.83203125" style="1" hidden="1" customWidth="1" outlineLevel="1"/>
    <col min="13" max="13" width="10.83203125" style="1" hidden="1" customWidth="1" outlineLevel="1"/>
    <col min="14" max="14" width="10.83203125" style="1" collapsed="1"/>
    <col min="15" max="16384" width="10.83203125" style="1"/>
  </cols>
  <sheetData>
    <row r="1" spans="1:13" x14ac:dyDescent="0.25">
      <c r="A1" s="25" t="s">
        <v>18</v>
      </c>
    </row>
    <row r="2" spans="1:13" x14ac:dyDescent="0.25">
      <c r="A2" s="26" t="s">
        <v>19</v>
      </c>
    </row>
    <row r="3" spans="1:13" x14ac:dyDescent="0.25">
      <c r="A3" s="25"/>
      <c r="C3" s="29" t="s">
        <v>20</v>
      </c>
      <c r="D3" s="30"/>
      <c r="E3" s="31"/>
    </row>
    <row r="6" spans="1:13" x14ac:dyDescent="0.25">
      <c r="A6" s="19" t="s">
        <v>16</v>
      </c>
      <c r="G6" s="21"/>
      <c r="H6" s="19" t="s">
        <v>21</v>
      </c>
    </row>
    <row r="7" spans="1:13" x14ac:dyDescent="0.25">
      <c r="A7" s="2"/>
      <c r="B7" s="3"/>
      <c r="G7" s="21"/>
    </row>
    <row r="8" spans="1:13" x14ac:dyDescent="0.25">
      <c r="A8" s="2"/>
      <c r="B8" s="3"/>
      <c r="C8" s="10" t="s">
        <v>28</v>
      </c>
      <c r="E8" s="10" t="s">
        <v>9</v>
      </c>
      <c r="G8" s="21"/>
      <c r="I8" s="28" t="s">
        <v>22</v>
      </c>
      <c r="J8" s="28"/>
      <c r="L8" s="28" t="s">
        <v>23</v>
      </c>
      <c r="M8" s="28"/>
    </row>
    <row r="9" spans="1:13" ht="19" customHeight="1" x14ac:dyDescent="0.25">
      <c r="A9" s="2"/>
      <c r="B9" s="3"/>
      <c r="C9" s="10"/>
      <c r="G9" s="21"/>
      <c r="H9" s="1" t="s">
        <v>10</v>
      </c>
      <c r="I9" s="14">
        <v>2000000</v>
      </c>
      <c r="J9" s="16">
        <f t="shared" ref="J9:J14" si="0">+I9/I$15</f>
        <v>0.66666666666666663</v>
      </c>
      <c r="L9" s="14">
        <f>+I9</f>
        <v>2000000</v>
      </c>
      <c r="M9" s="16">
        <f t="shared" ref="M9:M14" si="1">+L9/L$15</f>
        <v>0.53333333333333333</v>
      </c>
    </row>
    <row r="10" spans="1:13" x14ac:dyDescent="0.25">
      <c r="A10" s="4" t="s">
        <v>2</v>
      </c>
      <c r="B10" s="4"/>
      <c r="C10" s="20">
        <v>2000000</v>
      </c>
      <c r="E10" s="27" t="s">
        <v>3</v>
      </c>
      <c r="G10" s="21"/>
      <c r="H10" s="1" t="s">
        <v>11</v>
      </c>
      <c r="I10" s="14">
        <v>500000</v>
      </c>
      <c r="J10" s="16">
        <f t="shared" si="0"/>
        <v>0.16666666666666666</v>
      </c>
      <c r="L10" s="14">
        <f t="shared" ref="L10:L13" si="2">+I10</f>
        <v>500000</v>
      </c>
      <c r="M10" s="16">
        <f t="shared" si="1"/>
        <v>0.13333333333333333</v>
      </c>
    </row>
    <row r="11" spans="1:13" x14ac:dyDescent="0.25">
      <c r="A11" s="4" t="s">
        <v>29</v>
      </c>
      <c r="B11" s="4"/>
      <c r="C11" s="5">
        <f>+I15</f>
        <v>3000000</v>
      </c>
      <c r="E11" s="1" t="s">
        <v>4</v>
      </c>
      <c r="G11" s="21"/>
      <c r="H11" s="1" t="s">
        <v>12</v>
      </c>
      <c r="I11" s="14">
        <v>100000</v>
      </c>
      <c r="J11" s="16">
        <f t="shared" si="0"/>
        <v>3.3333333333333333E-2</v>
      </c>
      <c r="L11" s="14">
        <f t="shared" si="2"/>
        <v>100000</v>
      </c>
      <c r="M11" s="16">
        <f t="shared" si="1"/>
        <v>2.6666666666666668E-2</v>
      </c>
    </row>
    <row r="12" spans="1:13" x14ac:dyDescent="0.25">
      <c r="A12" s="1" t="s">
        <v>24</v>
      </c>
      <c r="B12" s="6"/>
      <c r="C12" s="11">
        <f>+C10/C11</f>
        <v>0.66666666666666663</v>
      </c>
      <c r="E12" s="1" t="s">
        <v>5</v>
      </c>
      <c r="G12" s="21"/>
      <c r="H12" s="1" t="s">
        <v>13</v>
      </c>
      <c r="I12" s="14">
        <v>100000</v>
      </c>
      <c r="J12" s="16">
        <f t="shared" si="0"/>
        <v>3.3333333333333333E-2</v>
      </c>
      <c r="L12" s="14">
        <f t="shared" si="2"/>
        <v>100000</v>
      </c>
      <c r="M12" s="16">
        <f t="shared" si="1"/>
        <v>2.6666666666666668E-2</v>
      </c>
    </row>
    <row r="13" spans="1:13" x14ac:dyDescent="0.25">
      <c r="A13" s="1" t="s">
        <v>25</v>
      </c>
      <c r="B13" s="4"/>
      <c r="C13" s="20">
        <v>500000</v>
      </c>
      <c r="E13" s="27" t="s">
        <v>3</v>
      </c>
      <c r="G13" s="21"/>
      <c r="H13" s="1" t="s">
        <v>14</v>
      </c>
      <c r="I13" s="14">
        <f>400000-I12</f>
        <v>300000</v>
      </c>
      <c r="J13" s="16">
        <f t="shared" si="0"/>
        <v>0.1</v>
      </c>
      <c r="L13" s="14">
        <f t="shared" si="2"/>
        <v>300000</v>
      </c>
      <c r="M13" s="16">
        <f t="shared" si="1"/>
        <v>0.08</v>
      </c>
    </row>
    <row r="14" spans="1:13" x14ac:dyDescent="0.25">
      <c r="A14" s="1" t="s">
        <v>26</v>
      </c>
      <c r="B14" s="4"/>
      <c r="C14" s="7">
        <f>+C13/C12</f>
        <v>750000</v>
      </c>
      <c r="E14" s="1" t="s">
        <v>6</v>
      </c>
      <c r="G14" s="21"/>
      <c r="H14" s="22" t="s">
        <v>27</v>
      </c>
      <c r="I14" s="23">
        <v>0</v>
      </c>
      <c r="J14" s="24">
        <f t="shared" si="0"/>
        <v>0</v>
      </c>
      <c r="K14" s="22"/>
      <c r="L14" s="23">
        <f>+C14</f>
        <v>750000</v>
      </c>
      <c r="M14" s="24">
        <f t="shared" si="1"/>
        <v>0.2</v>
      </c>
    </row>
    <row r="15" spans="1:13" ht="20" thickBot="1" x14ac:dyDescent="0.3">
      <c r="A15" s="4" t="s">
        <v>0</v>
      </c>
      <c r="B15" s="4"/>
      <c r="C15" s="8">
        <f>+C14/(C11+C14)</f>
        <v>0.2</v>
      </c>
      <c r="E15" s="1" t="s">
        <v>17</v>
      </c>
      <c r="G15" s="21"/>
      <c r="H15" s="1" t="s">
        <v>15</v>
      </c>
      <c r="I15" s="15">
        <f>SUM(I9:I14)</f>
        <v>3000000</v>
      </c>
      <c r="J15" s="17">
        <f>SUM(J9:J14)</f>
        <v>0.99999999999999989</v>
      </c>
      <c r="L15" s="15">
        <f>SUM(L9:L14)</f>
        <v>3750000</v>
      </c>
      <c r="M15" s="17">
        <f>SUM(M9:M14)</f>
        <v>0.99999999999999978</v>
      </c>
    </row>
    <row r="16" spans="1:13" ht="20" thickTop="1" x14ac:dyDescent="0.25">
      <c r="A16" s="4" t="s">
        <v>1</v>
      </c>
      <c r="B16" s="4"/>
      <c r="C16" s="9">
        <f>+C10+C13</f>
        <v>2500000</v>
      </c>
      <c r="E16" s="1" t="s">
        <v>7</v>
      </c>
      <c r="G16" s="21"/>
    </row>
    <row r="17" spans="1:7" x14ac:dyDescent="0.25">
      <c r="A17" s="4" t="s">
        <v>30</v>
      </c>
      <c r="B17" s="4"/>
      <c r="C17" s="7">
        <f>+C11+C14</f>
        <v>3750000</v>
      </c>
      <c r="E17" s="1" t="s">
        <v>8</v>
      </c>
      <c r="G17" s="21"/>
    </row>
    <row r="18" spans="1:7" x14ac:dyDescent="0.25">
      <c r="C18" s="13"/>
      <c r="G18" s="21"/>
    </row>
    <row r="19" spans="1:7" x14ac:dyDescent="0.25">
      <c r="C19" s="12"/>
      <c r="G19" s="21"/>
    </row>
    <row r="20" spans="1:7" x14ac:dyDescent="0.25">
      <c r="G20" s="21"/>
    </row>
    <row r="21" spans="1:7" x14ac:dyDescent="0.25">
      <c r="G21" s="21"/>
    </row>
    <row r="28" spans="1:7" x14ac:dyDescent="0.25">
      <c r="B28" s="14"/>
    </row>
    <row r="31" spans="1:7" x14ac:dyDescent="0.25">
      <c r="C31" s="18"/>
    </row>
  </sheetData>
  <mergeCells count="3">
    <mergeCell ref="I8:J8"/>
    <mergeCell ref="L8:M8"/>
    <mergeCell ref="C3:E3"/>
  </mergeCells>
  <hyperlinks>
    <hyperlink ref="A2" r:id="rId1" xr:uid="{00000000-0004-0000-0000-000000000000}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Consultant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 Compton</dc:creator>
  <cp:lastModifiedBy>Microsoft Office User</cp:lastModifiedBy>
  <dcterms:created xsi:type="dcterms:W3CDTF">2014-10-03T16:22:38Z</dcterms:created>
  <dcterms:modified xsi:type="dcterms:W3CDTF">2022-11-01T15:25:58Z</dcterms:modified>
</cp:coreProperties>
</file>